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<sst xmlns="http://schemas.openxmlformats.org/spreadsheetml/2006/main" count="107" uniqueCount="67">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</sst>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1269.7718582629952</c:v>
                </c:pt>
                <c:pt idx="1">
                  <c:v>1283.3878013365297</c:v>
                </c:pt>
                <c:pt idx="2">
                  <c:v>541.92999999999995</c:v>
                </c:pt>
                <c:pt idx="3">
                  <c:v>246.41575504249562</c:v>
                </c:pt>
                <c:pt idx="4">
                  <c:v>220.29072374425638</c:v>
                </c:pt>
                <c:pt idx="5">
                  <c:v>793.28768481628936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1269.7718582629952</v>
          </cell>
        </row>
      </sheetData>
      <sheetData sheetId="1">
        <row r="4">
          <cell r="J4">
            <v>1283.3878013365297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2.4735975153751495</v>
          </cell>
        </row>
      </sheetData>
      <sheetData sheetId="4">
        <row r="47">
          <cell r="M47">
            <v>111.75</v>
          </cell>
          <cell r="O47">
            <v>2.2407397190699285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2.8457690283536881</v>
          </cell>
        </row>
      </sheetData>
      <sheetData sheetId="8">
        <row r="4">
          <cell r="J4">
            <v>38.071739655502114</v>
          </cell>
        </row>
      </sheetData>
      <sheetData sheetId="9">
        <row r="4">
          <cell r="J4">
            <v>9.5460171280166417</v>
          </cell>
        </row>
      </sheetData>
      <sheetData sheetId="10">
        <row r="4">
          <cell r="J4">
            <v>19.668815905249382</v>
          </cell>
        </row>
      </sheetData>
      <sheetData sheetId="11">
        <row r="4">
          <cell r="J4">
            <v>11.996934788755992</v>
          </cell>
        </row>
      </sheetData>
      <sheetData sheetId="12">
        <row r="4">
          <cell r="J4">
            <v>47.079970908582879</v>
          </cell>
        </row>
      </sheetData>
      <sheetData sheetId="13">
        <row r="4">
          <cell r="J4">
            <v>3.5628278437536425</v>
          </cell>
        </row>
      </sheetData>
      <sheetData sheetId="14">
        <row r="4">
          <cell r="J4">
            <v>220.29072374425638</v>
          </cell>
        </row>
      </sheetData>
      <sheetData sheetId="15">
        <row r="4">
          <cell r="J4">
            <v>4.9374205520043892</v>
          </cell>
        </row>
      </sheetData>
      <sheetData sheetId="16">
        <row r="4">
          <cell r="J4">
            <v>43.405182617112267</v>
          </cell>
        </row>
      </sheetData>
      <sheetData sheetId="17">
        <row r="4">
          <cell r="J4">
            <v>5.6270550916850937</v>
          </cell>
        </row>
      </sheetData>
      <sheetData sheetId="18">
        <row r="4">
          <cell r="J4">
            <v>4.5973971218506593</v>
          </cell>
        </row>
      </sheetData>
      <sheetData sheetId="19">
        <row r="4">
          <cell r="J4">
            <v>11.748009952391753</v>
          </cell>
        </row>
      </sheetData>
      <sheetData sheetId="20">
        <row r="4">
          <cell r="J4">
            <v>2.2678856818323423</v>
          </cell>
        </row>
      </sheetData>
      <sheetData sheetId="21">
        <row r="4">
          <cell r="J4">
            <v>14.568909301960204</v>
          </cell>
        </row>
      </sheetData>
      <sheetData sheetId="22">
        <row r="4">
          <cell r="J4">
            <v>7.8853017104019072</v>
          </cell>
        </row>
      </sheetData>
      <sheetData sheetId="23">
        <row r="4">
          <cell r="J4">
            <v>10.751590925236098</v>
          </cell>
        </row>
      </sheetData>
      <sheetData sheetId="24">
        <row r="4">
          <cell r="J4">
            <v>5.1631334422453206</v>
          </cell>
        </row>
      </sheetData>
      <sheetData sheetId="25">
        <row r="4">
          <cell r="J4">
            <v>15.267980076215686</v>
          </cell>
        </row>
      </sheetData>
      <sheetData sheetId="26">
        <row r="4">
          <cell r="J4">
            <v>47.810457465934284</v>
          </cell>
        </row>
      </sheetData>
      <sheetData sheetId="27">
        <row r="4">
          <cell r="J4">
            <v>1.5805977992032232</v>
          </cell>
        </row>
      </sheetData>
      <sheetData sheetId="28">
        <row r="4">
          <cell r="J4">
            <v>38.494418409084219</v>
          </cell>
        </row>
      </sheetData>
      <sheetData sheetId="29">
        <row r="4">
          <cell r="J4">
            <v>34.217458543054143</v>
          </cell>
        </row>
      </sheetData>
      <sheetData sheetId="30">
        <row r="4">
          <cell r="J4">
            <v>2.433755319483887</v>
          </cell>
        </row>
      </sheetData>
      <sheetData sheetId="31">
        <row r="4">
          <cell r="J4">
            <v>4.2135446316521028</v>
          </cell>
        </row>
      </sheetData>
      <sheetData sheetId="32">
        <row r="4">
          <cell r="J4">
            <v>2.6732035215256276</v>
          </cell>
        </row>
      </sheetData>
      <sheetData sheetId="33">
        <row r="4">
          <cell r="J4">
            <v>246.41575504249562</v>
          </cell>
        </row>
      </sheetData>
      <sheetData sheetId="34">
        <row r="4">
          <cell r="J4">
            <v>0.97013107783718755</v>
          </cell>
        </row>
      </sheetData>
      <sheetData sheetId="35">
        <row r="4">
          <cell r="J4">
            <v>11.044712874732147</v>
          </cell>
        </row>
      </sheetData>
      <sheetData sheetId="36">
        <row r="4">
          <cell r="J4">
            <v>17.570669146768253</v>
          </cell>
        </row>
      </sheetData>
      <sheetData sheetId="37">
        <row r="4">
          <cell r="J4">
            <v>17.811890747272734</v>
          </cell>
        </row>
      </sheetData>
      <sheetData sheetId="38">
        <row r="4">
          <cell r="J4">
            <v>17.18377271414645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0.13754270280830333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4355.0838232025662</v>
      </c>
      <c r="D7" s="20">
        <f>(C7*[1]Feuil1!$K$2-C4)/C4</f>
        <v>0.52780504206412315</v>
      </c>
      <c r="E7" s="31">
        <f>C7-C7/(1+D7)</f>
        <v>1504.534372653116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1269.7718582629952</v>
      </c>
    </row>
    <row r="9" spans="2:20">
      <c r="M9" s="17" t="str">
        <f>IF(C13&gt;C7*Params!F8,B13,"Others")</f>
        <v>BTC</v>
      </c>
      <c r="N9" s="18">
        <f>IF(C13&gt;C7*0.1,C13,C7)</f>
        <v>1283.3878013365297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246.41575504249562</v>
      </c>
    </row>
    <row r="12" spans="2:20">
      <c r="B12" s="7" t="s">
        <v>19</v>
      </c>
      <c r="C12" s="1">
        <f>[2]ETH!J4</f>
        <v>1269.7718582629952</v>
      </c>
      <c r="D12" s="20">
        <f>C12/$C$7</f>
        <v>0.2915608309300583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220.29072374425638</v>
      </c>
    </row>
    <row r="13" spans="2:20">
      <c r="B13" s="7" t="s">
        <v>4</v>
      </c>
      <c r="C13" s="1">
        <f>[2]BTC!J4</f>
        <v>1283.3878013365297</v>
      </c>
      <c r="D13" s="20">
        <f t="shared" ref="D13:D55" si="0">C13/$C$7</f>
        <v>0.29468727892194141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793.28768481628936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0.12443618125390864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246.41575504249562</v>
      </c>
      <c r="D15" s="20">
        <f t="shared" si="0"/>
        <v>5.6581173875383792E-2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220.29072374425638</v>
      </c>
      <c r="D16" s="20">
        <f t="shared" si="0"/>
        <v>5.058243025555885E-2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2.5659666848346266E-2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2.0665503502023837E-2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1.4362524933906566E-2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47.810457465934284</v>
      </c>
      <c r="D20" s="20">
        <f t="shared" si="0"/>
        <v>1.0978079735506964E-2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47.079970908582879</v>
      </c>
      <c r="D21" s="20">
        <f t="shared" si="0"/>
        <v>1.0810347818738889E-2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1.1641566972806763E-2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38.071739655502114</v>
      </c>
      <c r="D23" s="20">
        <f t="shared" si="0"/>
        <v>8.7419074353213191E-3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38.494418409084219</v>
      </c>
      <c r="D24" s="20">
        <f t="shared" si="0"/>
        <v>8.8389615382366768E-3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34.217458543054143</v>
      </c>
      <c r="D25" s="20">
        <f t="shared" si="0"/>
        <v>7.8569001039093429E-3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43.405182617112267</v>
      </c>
      <c r="D26" s="20">
        <f t="shared" si="0"/>
        <v>9.9665550375546419E-3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19.668815905249382</v>
      </c>
      <c r="D27" s="20">
        <f t="shared" si="0"/>
        <v>4.51628871078437E-3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17.570669146768253</v>
      </c>
      <c r="D28" s="20">
        <f t="shared" si="0"/>
        <v>4.0345191642826841E-3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15.267980076215686</v>
      </c>
      <c r="D29" s="20">
        <f t="shared" si="0"/>
        <v>3.5057832859318383E-3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1.464954581587912E-3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11.748009952391753</v>
      </c>
      <c r="D31" s="20">
        <f t="shared" si="0"/>
        <v>2.6975393423662518E-3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11.996934788755992</v>
      </c>
      <c r="D32" s="20">
        <f t="shared" si="0"/>
        <v>2.754696643228762E-3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14.568909301960204</v>
      </c>
      <c r="D33" s="20">
        <f t="shared" si="0"/>
        <v>3.3452649577814029E-3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11.044712874732147</v>
      </c>
      <c r="D34" s="20">
        <f t="shared" si="0"/>
        <v>2.5360505843513882E-3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10.751590925236098</v>
      </c>
      <c r="D35" s="20">
        <f t="shared" si="0"/>
        <v>2.4687448879754923E-3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9.5460171280166417</v>
      </c>
      <c r="D36" s="20">
        <f t="shared" si="0"/>
        <v>2.1919250043267494E-3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17.811890747272734</v>
      </c>
      <c r="D37" s="20">
        <f t="shared" si="0"/>
        <v>4.0899076735047852E-3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17.18377271414645</v>
      </c>
      <c r="D38" s="20">
        <f t="shared" si="0"/>
        <v>3.9456812800241683E-3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2.4109754085694479E-3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7.8853017104019072</v>
      </c>
      <c r="D40" s="20">
        <f t="shared" si="0"/>
        <v>1.8105970012313908E-3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4.9374205520043892</v>
      </c>
      <c r="D41" s="20">
        <f t="shared" si="0"/>
        <v>1.1337142412045688E-3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4.5973971218506593</v>
      </c>
      <c r="D42" s="20">
        <f t="shared" si="0"/>
        <v>1.0556391813533236E-3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5.6270550916850937</v>
      </c>
      <c r="D43" s="20">
        <f t="shared" si="0"/>
        <v>1.292065852258882E-3</v>
      </c>
    </row>
    <row r="44" spans="2:14">
      <c r="B44" s="22" t="s">
        <v>56</v>
      </c>
      <c r="C44" s="9">
        <f>[2]SHIB!$J$4</f>
        <v>4.2135446316521028</v>
      </c>
      <c r="D44" s="20">
        <f t="shared" si="0"/>
        <v>9.6750023712600301E-4</v>
      </c>
    </row>
    <row r="45" spans="2:14">
      <c r="B45" s="22" t="s">
        <v>23</v>
      </c>
      <c r="C45" s="9">
        <f>[2]LUNA!J4</f>
        <v>5.1631334422453206</v>
      </c>
      <c r="D45" s="20">
        <f t="shared" si="0"/>
        <v>1.1855416914681896E-3</v>
      </c>
    </row>
    <row r="46" spans="2:14">
      <c r="B46" s="22" t="s">
        <v>36</v>
      </c>
      <c r="C46" s="9">
        <f>[2]AMP!$J$4</f>
        <v>3.5628278437536425</v>
      </c>
      <c r="D46" s="20">
        <f t="shared" si="0"/>
        <v>8.1808479202443265E-4</v>
      </c>
    </row>
    <row r="47" spans="2:14">
      <c r="B47" s="22" t="s">
        <v>64</v>
      </c>
      <c r="C47" s="10">
        <f>[2]ACE!$J$4</f>
        <v>2.8457690283536881</v>
      </c>
      <c r="D47" s="20">
        <f t="shared" si="0"/>
        <v>6.5343610912660128E-4</v>
      </c>
    </row>
    <row r="48" spans="2:14">
      <c r="B48" s="22" t="s">
        <v>40</v>
      </c>
      <c r="C48" s="9">
        <f>[2]SHPING!$J$4</f>
        <v>2.6732035215256276</v>
      </c>
      <c r="D48" s="20">
        <f t="shared" si="0"/>
        <v>6.1381218595233679E-4</v>
      </c>
    </row>
    <row r="49" spans="2:4">
      <c r="B49" s="22" t="s">
        <v>62</v>
      </c>
      <c r="C49" s="10">
        <f>[2]SEI!$J$4</f>
        <v>2.433755319483887</v>
      </c>
      <c r="D49" s="20">
        <f t="shared" si="0"/>
        <v>5.5883087864292682E-4</v>
      </c>
    </row>
    <row r="50" spans="2:4">
      <c r="B50" s="22" t="s">
        <v>50</v>
      </c>
      <c r="C50" s="9">
        <f>[2]KAVA!$J$4</f>
        <v>2.2678856818323423</v>
      </c>
      <c r="D50" s="20">
        <f t="shared" si="0"/>
        <v>5.2074443888995548E-4</v>
      </c>
    </row>
    <row r="51" spans="2:4">
      <c r="B51" s="7" t="s">
        <v>25</v>
      </c>
      <c r="C51" s="1">
        <f>[2]POLIS!J4</f>
        <v>2.4735975153751495</v>
      </c>
      <c r="D51" s="20">
        <f t="shared" si="0"/>
        <v>5.6797931240647355E-4</v>
      </c>
    </row>
    <row r="52" spans="2:4">
      <c r="B52" s="7" t="s">
        <v>28</v>
      </c>
      <c r="C52" s="1">
        <f>[2]ATLAS!O47</f>
        <v>2.2407397190699285</v>
      </c>
      <c r="D52" s="20">
        <f t="shared" si="0"/>
        <v>5.1451127235070573E-4</v>
      </c>
    </row>
    <row r="53" spans="2:4">
      <c r="B53" s="22" t="s">
        <v>63</v>
      </c>
      <c r="C53" s="10">
        <f>[2]MEME!$J$4</f>
        <v>1.5805977992032232</v>
      </c>
      <c r="D53" s="20">
        <f t="shared" si="0"/>
        <v>3.6293165949694868E-4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3.8961215647790703E-4</v>
      </c>
    </row>
    <row r="55" spans="2:4">
      <c r="B55" s="22" t="s">
        <v>43</v>
      </c>
      <c r="C55" s="9">
        <f>[2]TRX!$J$4</f>
        <v>0.97013107783718755</v>
      </c>
      <c r="D55" s="20">
        <f t="shared" si="0"/>
        <v>2.2275830207185067E-4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2024-01-06T23:29:15Z</dcterms:modified>
</cp:coreProperties>
</file>