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9"/>
  <c r="Q2" l="1"/>
  <c r="C44" l="1"/>
  <c r="C43" l="1"/>
  <c r="C46" l="1"/>
  <c r="C37"/>
  <c r="C45"/>
  <c r="C27"/>
  <c r="C17"/>
  <c r="C16" l="1"/>
  <c r="C50" l="1"/>
  <c r="C40" l="1"/>
  <c r="C30" l="1"/>
  <c r="C47"/>
  <c r="C31"/>
  <c r="C41"/>
  <c r="C32"/>
  <c r="C49" l="1"/>
  <c r="C42"/>
  <c r="C39"/>
  <c r="C24"/>
  <c r="C25"/>
  <c r="C33" l="1"/>
  <c r="C23"/>
  <c r="C20"/>
  <c r="C15"/>
  <c r="C19"/>
  <c r="C34" l="1"/>
  <c r="C35"/>
  <c r="C36"/>
  <c r="C28"/>
  <c r="C12"/>
  <c r="C21"/>
  <c r="C13" l="1"/>
  <c r="C14" l="1"/>
  <c r="C22" l="1"/>
  <c r="C48" l="1"/>
  <c r="C7" l="1"/>
  <c r="D35" l="1"/>
  <c r="D46"/>
  <c r="M8"/>
  <c r="D39"/>
  <c r="D31"/>
  <c r="D29"/>
  <c r="D44"/>
  <c r="D36"/>
  <c r="D43"/>
  <c r="N8"/>
  <c r="D38"/>
  <c r="D12"/>
  <c r="D27"/>
  <c r="D30"/>
  <c r="D20"/>
  <c r="D15"/>
  <c r="M9"/>
  <c r="D19"/>
  <c r="D32"/>
  <c r="D33"/>
  <c r="D47"/>
  <c r="D41"/>
  <c r="D7"/>
  <c r="E7" s="1"/>
  <c r="D21"/>
  <c r="D16"/>
  <c r="N9"/>
  <c r="D26"/>
  <c r="D34"/>
  <c r="D17"/>
  <c r="D25"/>
  <c r="D42"/>
  <c r="D40"/>
  <c r="D37"/>
  <c r="D49"/>
  <c r="D14"/>
  <c r="D18"/>
  <c r="D28"/>
  <c r="Q3"/>
  <c r="D22"/>
  <c r="D13"/>
  <c r="D24"/>
  <c r="D45"/>
  <c r="D50"/>
  <c r="D23"/>
  <c r="D48"/>
  <c r="M10" l="1"/>
  <c r="N10"/>
  <c r="M11" l="1"/>
  <c r="N11"/>
  <c r="M12" l="1"/>
  <c r="N12"/>
  <c r="M13" l="1"/>
  <c r="N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N28" l="1"/>
  <c r="M28"/>
  <c r="N29" l="1"/>
  <c r="M29"/>
  <c r="M30" l="1"/>
  <c r="N30"/>
  <c r="M31" l="1"/>
  <c r="N31"/>
  <c r="M32" l="1"/>
  <c r="N32"/>
  <c r="N33" l="1"/>
  <c r="M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<sst xmlns="http://schemas.openxmlformats.org/spreadsheetml/2006/main" count="97" uniqueCount="60">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</sst>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937.48564625607935</c:v>
                </c:pt>
                <c:pt idx="1">
                  <c:v>841.45773774595341</c:v>
                </c:pt>
                <c:pt idx="2">
                  <c:v>184.57192728720239</c:v>
                </c:pt>
                <c:pt idx="3">
                  <c:v>703.88765476178526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937.48564625607935</v>
          </cell>
        </row>
      </sheetData>
      <sheetData sheetId="1">
        <row r="4">
          <cell r="J4">
            <v>841.45773774595341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0.60443681792097681</v>
          </cell>
        </row>
      </sheetData>
      <sheetData sheetId="4">
        <row r="46">
          <cell r="M46">
            <v>79.390000000000015</v>
          </cell>
          <cell r="O46">
            <v>0.84225170361963997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30.413860610919976</v>
          </cell>
        </row>
      </sheetData>
      <sheetData sheetId="8">
        <row r="4">
          <cell r="J4">
            <v>6.8307016150736013</v>
          </cell>
        </row>
      </sheetData>
      <sheetData sheetId="9">
        <row r="4">
          <cell r="J4">
            <v>16.64528146435055</v>
          </cell>
        </row>
      </sheetData>
      <sheetData sheetId="10">
        <row r="4">
          <cell r="J4">
            <v>10.644535990886826</v>
          </cell>
        </row>
      </sheetData>
      <sheetData sheetId="11">
        <row r="4">
          <cell r="J4">
            <v>34.211977929264926</v>
          </cell>
        </row>
      </sheetData>
      <sheetData sheetId="12">
        <row r="4">
          <cell r="J4">
            <v>2.1471452759713605</v>
          </cell>
        </row>
      </sheetData>
      <sheetData sheetId="13">
        <row r="4">
          <cell r="J4">
            <v>143.16056105770625</v>
          </cell>
        </row>
      </sheetData>
      <sheetData sheetId="14">
        <row r="4">
          <cell r="J4">
            <v>4.6930879292441503</v>
          </cell>
        </row>
      </sheetData>
      <sheetData sheetId="15">
        <row r="4">
          <cell r="J4">
            <v>30.217578619850482</v>
          </cell>
        </row>
      </sheetData>
      <sheetData sheetId="16">
        <row r="4">
          <cell r="J4">
            <v>3.9016276046616323</v>
          </cell>
        </row>
      </sheetData>
      <sheetData sheetId="17">
        <row r="4">
          <cell r="J4">
            <v>7.075112547519196</v>
          </cell>
        </row>
      </sheetData>
      <sheetData sheetId="18">
        <row r="4">
          <cell r="J4">
            <v>8.3573337346513146</v>
          </cell>
        </row>
      </sheetData>
      <sheetData sheetId="19">
        <row r="4">
          <cell r="J4">
            <v>9.1444259352462218</v>
          </cell>
        </row>
      </sheetData>
      <sheetData sheetId="20">
        <row r="4">
          <cell r="J4">
            <v>11.628006340647449</v>
          </cell>
        </row>
      </sheetData>
      <sheetData sheetId="21">
        <row r="4">
          <cell r="J4">
            <v>1.2764066369338087</v>
          </cell>
        </row>
      </sheetData>
      <sheetData sheetId="22">
        <row r="4">
          <cell r="J4">
            <v>26.992617373654184</v>
          </cell>
        </row>
      </sheetData>
      <sheetData sheetId="23">
        <row r="4">
          <cell r="J4">
            <v>32.782951824581033</v>
          </cell>
        </row>
      </sheetData>
      <sheetData sheetId="24">
        <row r="4">
          <cell r="J4">
            <v>23.693755603049514</v>
          </cell>
        </row>
      </sheetData>
      <sheetData sheetId="25">
        <row r="4">
          <cell r="J4">
            <v>27.658302305986616</v>
          </cell>
        </row>
      </sheetData>
      <sheetData sheetId="26">
        <row r="4">
          <cell r="J4">
            <v>3.6453953068580764</v>
          </cell>
        </row>
      </sheetData>
      <sheetData sheetId="27">
        <row r="4">
          <cell r="J4">
            <v>184.57192728720239</v>
          </cell>
        </row>
      </sheetData>
      <sheetData sheetId="28">
        <row r="4">
          <cell r="J4">
            <v>0.72361261695962531</v>
          </cell>
        </row>
      </sheetData>
      <sheetData sheetId="29">
        <row r="4">
          <cell r="J4">
            <v>10.853754652356521</v>
          </cell>
        </row>
      </sheetData>
      <sheetData sheetId="30">
        <row r="4">
          <cell r="J4">
            <v>14.937142560129582</v>
          </cell>
        </row>
      </sheetData>
      <sheetData sheetId="31">
        <row r="4">
          <cell r="J4">
            <v>4.4427085584165624</v>
          </cell>
        </row>
      </sheetData>
      <sheetData sheetId="32">
        <row r="4">
          <cell r="J4">
            <v>2.5124714292561676</v>
          </cell>
        </row>
      </sheetData>
      <sheetData sheetId="33">
        <row r="4">
          <cell r="J4">
            <v>1.617858623734191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topLeftCell="A7" workbookViewId="0">
      <selection activeCell="B21" sqref="B21:D21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16.47</v>
      </c>
      <c r="M2" t="s">
        <v>7</v>
      </c>
      <c r="N2" s="9">
        <f>23.34</f>
        <v>23.34</v>
      </c>
      <c r="P2" t="s">
        <v>8</v>
      </c>
      <c r="Q2" s="10">
        <f>N2+K2+H2</f>
        <v>77.34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2.8742235384345272E-2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2690.8136742253514</v>
      </c>
      <c r="D7" s="20">
        <f>(C7*[1]Feuil1!$K$2-C4)/C4</f>
        <v>2.2823911255250608E-2</v>
      </c>
      <c r="E7" s="31">
        <f>C7-C7/(1+D7)</f>
        <v>60.044443456120916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937.48564625607935</v>
      </c>
    </row>
    <row r="9" spans="2:20">
      <c r="M9" s="17" t="str">
        <f>IF(C13&gt;C7*[2]Params!F8,B13,"Others")</f>
        <v>BTC</v>
      </c>
      <c r="N9" s="18">
        <f>IF(C13&gt;C7*0.1,C13,C7)</f>
        <v>841.45773774595341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184.57192728720239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703.88765476178526</v>
      </c>
    </row>
    <row r="12" spans="2:20">
      <c r="B12" s="7" t="s">
        <v>19</v>
      </c>
      <c r="C12" s="1">
        <f>[2]ETH!J4</f>
        <v>937.48564625607935</v>
      </c>
      <c r="D12" s="20">
        <f>C12/$C$7</f>
        <v>0.34840229007159657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841.45773774595341</v>
      </c>
      <c r="D13" s="20">
        <f t="shared" ref="D13:D50" si="0">C13/$C$7</f>
        <v>0.3127149775571873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184.57192728720239</v>
      </c>
      <c r="D14" s="20">
        <f t="shared" si="0"/>
        <v>6.8593351169265973E-2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143.16056105770625</v>
      </c>
      <c r="D15" s="20">
        <f t="shared" si="0"/>
        <v>5.3203446388356945E-2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2.9504086723082124E-2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2.5698546377391718E-2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1.3947454020875071E-2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34.211977929264926</v>
      </c>
      <c r="D19" s="20">
        <f>C19/$C$7</f>
        <v>1.2714361554266328E-2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32.782951824581033</v>
      </c>
      <c r="D20" s="20">
        <f t="shared" si="0"/>
        <v>1.2183285724537876E-2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30.217578619850482</v>
      </c>
      <c r="D21" s="20">
        <f t="shared" si="0"/>
        <v>1.1229903768253188E-2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30.413860610919976</v>
      </c>
      <c r="D22" s="20">
        <f t="shared" si="0"/>
        <v>1.1302848986626958E-2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27.658302305986616</v>
      </c>
      <c r="D23" s="20">
        <f t="shared" si="0"/>
        <v>1.0278787628782609E-2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26.992617373654184</v>
      </c>
      <c r="D24" s="20">
        <f t="shared" si="0"/>
        <v>1.0031395942502408E-2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23.693755603049514</v>
      </c>
      <c r="D25" s="20">
        <f t="shared" si="0"/>
        <v>8.8054241101887601E-3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8.6739562176185499E-3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8.4237221193667715E-3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16.64528146435055</v>
      </c>
      <c r="D28" s="20">
        <f t="shared" si="0"/>
        <v>6.1859658376912695E-3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16.47</v>
      </c>
      <c r="D29" s="20">
        <f t="shared" si="0"/>
        <v>6.1208251458516492E-3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14.937142560129582</v>
      </c>
      <c r="D30" s="20">
        <f t="shared" si="0"/>
        <v>5.5511619787013983E-3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11.628006340647449</v>
      </c>
      <c r="D31" s="20">
        <f t="shared" si="0"/>
        <v>4.3213718036403965E-3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10.644535990886826</v>
      </c>
      <c r="D32" s="20">
        <f t="shared" si="0"/>
        <v>3.9558799975071644E-3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10.853754652356521</v>
      </c>
      <c r="D33" s="20">
        <f t="shared" si="0"/>
        <v>4.0336329327898069E-3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9.1444259352462218</v>
      </c>
      <c r="D34" s="20">
        <f t="shared" si="0"/>
        <v>3.398386897925505E-3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8.3573337346513146</v>
      </c>
      <c r="D35" s="20">
        <f t="shared" si="0"/>
        <v>3.1058760458608408E-3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7.075112547519196</v>
      </c>
      <c r="D36" s="20">
        <f t="shared" si="0"/>
        <v>2.6293580322153016E-3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6.8307016150736013</v>
      </c>
      <c r="D37" s="20">
        <f t="shared" si="0"/>
        <v>2.5385264243686688E-3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2.0068279166726723E-3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4.6930879292441503</v>
      </c>
      <c r="D39" s="20">
        <f t="shared" si="0"/>
        <v>1.7441147910753152E-3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4.4427085584165624</v>
      </c>
      <c r="D40" s="20">
        <f t="shared" si="0"/>
        <v>1.6510651038279555E-3</v>
      </c>
    </row>
    <row r="41" spans="2:14">
      <c r="B41" s="22" t="s">
        <v>33</v>
      </c>
      <c r="C41" s="1">
        <f>[2]EGLD!$J$4</f>
        <v>3.9016276046616323</v>
      </c>
      <c r="D41" s="20">
        <f t="shared" si="0"/>
        <v>1.4499805921288317E-3</v>
      </c>
    </row>
    <row r="42" spans="2:14">
      <c r="B42" s="22" t="s">
        <v>56</v>
      </c>
      <c r="C42" s="9">
        <f>[2]SHIB!$J$4</f>
        <v>3.6453953068580764</v>
      </c>
      <c r="D42" s="20">
        <f t="shared" si="0"/>
        <v>1.35475575353895E-3</v>
      </c>
    </row>
    <row r="43" spans="2:14">
      <c r="B43" s="22" t="s">
        <v>50</v>
      </c>
      <c r="C43" s="9">
        <f>[2]KAVA!$J$4</f>
        <v>2.5124714292561676</v>
      </c>
      <c r="D43" s="20">
        <f t="shared" si="0"/>
        <v>9.3372181556921588E-4</v>
      </c>
    </row>
    <row r="44" spans="2:14">
      <c r="B44" s="22" t="s">
        <v>36</v>
      </c>
      <c r="C44" s="9">
        <f>[2]AMP!$J$4</f>
        <v>2.1471452759713605</v>
      </c>
      <c r="D44" s="20">
        <f t="shared" si="0"/>
        <v>7.9795390388355091E-4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6.3058754913176355E-4</v>
      </c>
    </row>
    <row r="46" spans="2:14">
      <c r="B46" s="22" t="s">
        <v>40</v>
      </c>
      <c r="C46" s="9">
        <f>[2]SHPING!$J$4</f>
        <v>1.617858623734191</v>
      </c>
      <c r="D46" s="20">
        <f t="shared" si="0"/>
        <v>6.0125256506285234E-4</v>
      </c>
    </row>
    <row r="47" spans="2:14">
      <c r="B47" s="22" t="s">
        <v>23</v>
      </c>
      <c r="C47" s="9">
        <f>[2]LUNA!J4</f>
        <v>1.2764066369338087</v>
      </c>
      <c r="D47" s="20">
        <f t="shared" si="0"/>
        <v>4.7435712444908278E-4</v>
      </c>
    </row>
    <row r="48" spans="2:14">
      <c r="B48" s="7" t="s">
        <v>28</v>
      </c>
      <c r="C48" s="1">
        <f>[2]ATLAS!O46</f>
        <v>0.84225170361963997</v>
      </c>
      <c r="D48" s="20">
        <f t="shared" si="0"/>
        <v>3.1301004290537241E-4</v>
      </c>
    </row>
    <row r="49" spans="2:4">
      <c r="B49" s="22" t="s">
        <v>43</v>
      </c>
      <c r="C49" s="9">
        <f>[2]TRX!$J$4</f>
        <v>0.72361261695962531</v>
      </c>
      <c r="D49" s="20">
        <f t="shared" si="0"/>
        <v>2.6891962973539724E-4</v>
      </c>
    </row>
    <row r="50" spans="2:4">
      <c r="B50" s="7" t="s">
        <v>25</v>
      </c>
      <c r="C50" s="1">
        <f>[2]POLIS!J4</f>
        <v>0.60443681792097681</v>
      </c>
      <c r="D50" s="20">
        <f t="shared" si="0"/>
        <v>2.2462975556826169E-4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2023-08-01T07:29:31Z</dcterms:modified>
</cp:coreProperties>
</file>