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Q2" s="1"/>
  <c r="C27" i="2"/>
  <c r="K2" i="1"/>
  <c r="T2"/>
  <c r="C18" l="1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23" l="1"/>
  <c r="C50" l="1"/>
  <c r="C25" l="1"/>
  <c r="C30" l="1"/>
  <c r="C31"/>
  <c r="C29"/>
  <c r="C42" l="1"/>
  <c r="C38" l="1"/>
  <c r="C41" l="1"/>
  <c r="C39" l="1"/>
  <c r="C43" l="1"/>
  <c r="C28" l="1"/>
  <c r="C49" l="1"/>
  <c r="C21" l="1"/>
  <c r="C17" l="1"/>
  <c r="C24" l="1"/>
  <c r="C26" l="1"/>
  <c r="C16" l="1"/>
  <c r="C15" l="1"/>
  <c r="C12" l="1"/>
  <c r="C13"/>
  <c r="C7" l="1"/>
  <c r="M9" s="1"/>
  <c r="N10" l="1"/>
  <c r="M10"/>
  <c r="D36"/>
  <c r="D42"/>
  <c r="D35"/>
  <c r="Q3"/>
  <c r="D49"/>
  <c r="D31"/>
  <c r="D38"/>
  <c r="D34"/>
  <c r="D41"/>
  <c r="D22"/>
  <c r="D45"/>
  <c r="D24"/>
  <c r="D50"/>
  <c r="D19"/>
  <c r="D29"/>
  <c r="D7"/>
  <c r="E7" s="1"/>
  <c r="D21"/>
  <c r="D43"/>
  <c r="D15"/>
  <c r="D12"/>
  <c r="M8"/>
  <c r="D16"/>
  <c r="D18"/>
  <c r="D46"/>
  <c r="D27"/>
  <c r="D33"/>
  <c r="D20"/>
  <c r="D47"/>
  <c r="D26"/>
  <c r="D30"/>
  <c r="D40"/>
  <c r="D48"/>
  <c r="D39"/>
  <c r="D37"/>
  <c r="D14"/>
  <c r="D23"/>
  <c r="D44"/>
  <c r="D17"/>
  <c r="D25"/>
  <c r="D32"/>
  <c r="D28"/>
  <c r="N8"/>
  <c r="N9"/>
  <c r="D13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<sst xmlns="http://schemas.openxmlformats.org/spreadsheetml/2006/main" count="102" uniqueCount="62">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</sst>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1284.1069365544081</c:v>
                </c:pt>
                <c:pt idx="1">
                  <c:v>1258.0036257225254</c:v>
                </c:pt>
                <c:pt idx="2">
                  <c:v>293.32</c:v>
                </c:pt>
                <c:pt idx="3">
                  <c:v>249.98892366885323</c:v>
                </c:pt>
                <c:pt idx="4">
                  <c:v>1024.3986624476265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1258.0036257225254</v>
          </cell>
        </row>
      </sheetData>
      <sheetData sheetId="1">
        <row r="4">
          <cell r="J4">
            <v>1284.1069365544081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3.6204038230382842</v>
          </cell>
        </row>
      </sheetData>
      <sheetData sheetId="4">
        <row r="47">
          <cell r="M47">
            <v>123.85</v>
          </cell>
          <cell r="O47">
            <v>1.5290019991841177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41.186240529719939</v>
          </cell>
        </row>
      </sheetData>
      <sheetData sheetId="8">
        <row r="4">
          <cell r="J4">
            <v>10.322468536765617</v>
          </cell>
        </row>
      </sheetData>
      <sheetData sheetId="9">
        <row r="4">
          <cell r="J4">
            <v>20.366483749048783</v>
          </cell>
        </row>
      </sheetData>
      <sheetData sheetId="10">
        <row r="4">
          <cell r="J4">
            <v>12.105360575800631</v>
          </cell>
        </row>
      </sheetData>
      <sheetData sheetId="11">
        <row r="4">
          <cell r="J4">
            <v>50.466475827771035</v>
          </cell>
        </row>
      </sheetData>
      <sheetData sheetId="12">
        <row r="4">
          <cell r="J4">
            <v>3.3587679142345168</v>
          </cell>
        </row>
      </sheetData>
      <sheetData sheetId="13">
        <row r="4">
          <cell r="J4">
            <v>159.60779662732045</v>
          </cell>
        </row>
      </sheetData>
      <sheetData sheetId="14">
        <row r="4">
          <cell r="J4">
            <v>5.8284380807039824</v>
          </cell>
        </row>
      </sheetData>
      <sheetData sheetId="15">
        <row r="4">
          <cell r="J4">
            <v>42.720373539168612</v>
          </cell>
        </row>
      </sheetData>
      <sheetData sheetId="16">
        <row r="4">
          <cell r="J4">
            <v>6.1528192370902275</v>
          </cell>
        </row>
      </sheetData>
      <sheetData sheetId="17">
        <row r="4">
          <cell r="J4">
            <v>11.227519736664396</v>
          </cell>
        </row>
      </sheetData>
      <sheetData sheetId="18">
        <row r="4">
          <cell r="J4">
            <v>13.192781258778213</v>
          </cell>
        </row>
      </sheetData>
      <sheetData sheetId="19">
        <row r="4">
          <cell r="J4">
            <v>8.2580493978751264</v>
          </cell>
        </row>
      </sheetData>
      <sheetData sheetId="20">
        <row r="4">
          <cell r="J4">
            <v>12.147600950767259</v>
          </cell>
        </row>
      </sheetData>
      <sheetData sheetId="21">
        <row r="4">
          <cell r="J4">
            <v>3.8392129084934701</v>
          </cell>
        </row>
      </sheetData>
      <sheetData sheetId="22">
        <row r="4">
          <cell r="J4">
            <v>25.730183395738166</v>
          </cell>
        </row>
      </sheetData>
      <sheetData sheetId="23">
        <row r="4">
          <cell r="J4">
            <v>45.535116548315358</v>
          </cell>
        </row>
      </sheetData>
      <sheetData sheetId="24">
        <row r="4">
          <cell r="J4">
            <v>39.323059199677303</v>
          </cell>
        </row>
      </sheetData>
      <sheetData sheetId="25">
        <row r="4">
          <cell r="J4">
            <v>42.593655566925271</v>
          </cell>
        </row>
      </sheetData>
      <sheetData sheetId="26">
        <row r="4">
          <cell r="J4">
            <v>4.2989884802503449</v>
          </cell>
        </row>
      </sheetData>
      <sheetData sheetId="27">
        <row r="4">
          <cell r="J4">
            <v>249.98892366885323</v>
          </cell>
        </row>
      </sheetData>
      <sheetData sheetId="28">
        <row r="4">
          <cell r="J4">
            <v>0.97242292674921316</v>
          </cell>
        </row>
      </sheetData>
      <sheetData sheetId="29">
        <row r="4">
          <cell r="J4">
            <v>12.122121919933104</v>
          </cell>
        </row>
      </sheetData>
      <sheetData sheetId="30">
        <row r="4">
          <cell r="J4">
            <v>19.917222516933506</v>
          </cell>
        </row>
      </sheetData>
      <sheetData sheetId="31">
        <row r="4">
          <cell r="J4">
            <v>4.4269315166850944</v>
          </cell>
        </row>
      </sheetData>
      <sheetData sheetId="32">
        <row r="4">
          <cell r="J4">
            <v>2.5236422716506435</v>
          </cell>
        </row>
      </sheetData>
      <sheetData sheetId="33">
        <row r="4">
          <cell r="J4">
            <v>2.5054356281152832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8" sqref="B18:D1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104.41</f>
        <v>104.41</v>
      </c>
      <c r="J2" t="s">
        <v>6</v>
      </c>
      <c r="K2" s="9">
        <f>9.93+37.53+0.82</f>
        <v>48.28</v>
      </c>
      <c r="M2" t="s">
        <v>59</v>
      </c>
      <c r="N2" s="9">
        <f>293.32</f>
        <v>293.32</v>
      </c>
      <c r="P2" t="s">
        <v>8</v>
      </c>
      <c r="Q2" s="10">
        <f>N2+K2+H2</f>
        <v>446.01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0.10761703568926448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4144.4181875425184</v>
      </c>
      <c r="D7" s="20">
        <f>(C7*[1]Feuil1!$K$2-C4)/C4</f>
        <v>0.48585540262704024</v>
      </c>
      <c r="E7" s="31">
        <f>C7-C7/(1+D7)</f>
        <v>1355.1708757145616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1284.1069365544081</v>
      </c>
    </row>
    <row r="9" spans="2:20">
      <c r="M9" s="17" t="str">
        <f>IF(C13&gt;C7*[2]Params!F8,B13,"Others")</f>
        <v>ETH</v>
      </c>
      <c r="N9" s="18">
        <f>IF(C13&gt;C7*0.1,C13,C7)</f>
        <v>1258.0036257225254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293.32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249.98892366885323</v>
      </c>
    </row>
    <row r="12" spans="2:20">
      <c r="B12" s="7" t="s">
        <v>4</v>
      </c>
      <c r="C12" s="1">
        <f>[2]BTC!J4</f>
        <v>1284.1069365544081</v>
      </c>
      <c r="D12" s="20">
        <f>C12/$C$7</f>
        <v>0.30984009780051525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1024.3986624476265</v>
      </c>
    </row>
    <row r="13" spans="2:20">
      <c r="B13" s="7" t="s">
        <v>19</v>
      </c>
      <c r="C13" s="1">
        <f>[2]ETH!J4</f>
        <v>1258.0036257225254</v>
      </c>
      <c r="D13" s="20">
        <f t="shared" ref="D13:D50" si="0">C13/$C$7</f>
        <v>0.30354167190557413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293.32</v>
      </c>
      <c r="D14" s="20">
        <f t="shared" si="0"/>
        <v>7.07747111239099E-2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249.98892366885323</v>
      </c>
      <c r="D15" s="20">
        <f t="shared" si="0"/>
        <v>6.0319425394927899E-2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159.60779662732045</v>
      </c>
      <c r="D16" s="20">
        <f t="shared" si="0"/>
        <v>3.8511508589330314E-2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2.9883567341798176E-2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104.41</v>
      </c>
      <c r="D18" s="20">
        <f>C18/$C$7</f>
        <v>2.5192921002479999E-2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2.4933133833824343E-2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1.5092588915861736E-2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50.466475827771035</v>
      </c>
      <c r="D21" s="20">
        <f t="shared" si="0"/>
        <v>1.2176974799373644E-2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1.1649403562874574E-2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45.535116548315358</v>
      </c>
      <c r="D23" s="20">
        <f t="shared" si="0"/>
        <v>1.0987095048754223E-2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42.593655566925271</v>
      </c>
      <c r="D24" s="20">
        <f t="shared" si="0"/>
        <v>1.0277354658599663E-2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42.720373539168612</v>
      </c>
      <c r="D25" s="20">
        <f t="shared" si="0"/>
        <v>1.0307930234352185E-2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41.186240529719939</v>
      </c>
      <c r="D26" s="20">
        <f t="shared" si="0"/>
        <v>9.9377617474798816E-3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39.323059199677303</v>
      </c>
      <c r="D27" s="20">
        <f t="shared" si="0"/>
        <v>9.488197720460825E-3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25.730183395738166</v>
      </c>
      <c r="D28" s="20">
        <f t="shared" si="0"/>
        <v>6.2083945758850123E-3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20.366483749048783</v>
      </c>
      <c r="D29" s="20">
        <f t="shared" si="0"/>
        <v>4.9141961132849214E-3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19.917222516933506</v>
      </c>
      <c r="D30" s="20">
        <f t="shared" si="0"/>
        <v>4.8057945930267375E-3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12.105360575800631</v>
      </c>
      <c r="D31" s="20">
        <f t="shared" si="0"/>
        <v>2.9208829871916588E-3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13.192781258778213</v>
      </c>
      <c r="D32" s="20">
        <f t="shared" si="0"/>
        <v>3.1832649751498722E-3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12.147600950767259</v>
      </c>
      <c r="D33" s="20">
        <f t="shared" si="0"/>
        <v>2.9310750993423091E-3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12.122121919933104</v>
      </c>
      <c r="D34" s="20">
        <f t="shared" si="0"/>
        <v>2.9249273049641398E-3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11.227519736664396</v>
      </c>
      <c r="D35" s="20">
        <f t="shared" si="0"/>
        <v>2.7090701827370096E-3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10.322468536765617</v>
      </c>
      <c r="D36" s="20">
        <f t="shared" si="0"/>
        <v>2.4906918340898525E-3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2.1715955274621205E-3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8.2580493978751264</v>
      </c>
      <c r="D38" s="20">
        <f t="shared" si="0"/>
        <v>1.9925714597763202E-3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6.1528192370902275</v>
      </c>
      <c r="D39" s="20">
        <f t="shared" si="0"/>
        <v>1.4846038596164483E-3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5.8284380807039824</v>
      </c>
      <c r="D40" s="20">
        <f t="shared" si="0"/>
        <v>1.406334452016297E-3</v>
      </c>
    </row>
    <row r="41" spans="2:14">
      <c r="B41" s="22" t="s">
        <v>37</v>
      </c>
      <c r="C41" s="9">
        <f>[2]GRT!$J$4</f>
        <v>4.4269315166850944</v>
      </c>
      <c r="D41" s="20">
        <f t="shared" si="0"/>
        <v>1.0681671868904947E-3</v>
      </c>
    </row>
    <row r="42" spans="2:14">
      <c r="B42" s="22" t="s">
        <v>56</v>
      </c>
      <c r="C42" s="9">
        <f>[2]SHIB!$J$4</f>
        <v>4.2989884802503449</v>
      </c>
      <c r="D42" s="20">
        <f t="shared" si="0"/>
        <v>1.0372960173692029E-3</v>
      </c>
    </row>
    <row r="43" spans="2:14">
      <c r="B43" s="22" t="s">
        <v>23</v>
      </c>
      <c r="C43" s="9">
        <f>[2]LUNA!J4</f>
        <v>3.8392129084934701</v>
      </c>
      <c r="D43" s="20">
        <f t="shared" si="0"/>
        <v>9.2635750900658422E-4</v>
      </c>
    </row>
    <row r="44" spans="2:14">
      <c r="B44" s="22" t="s">
        <v>36</v>
      </c>
      <c r="C44" s="9">
        <f>[2]AMP!$J$4</f>
        <v>3.3587679142345168</v>
      </c>
      <c r="D44" s="20">
        <f t="shared" si="0"/>
        <v>8.1043170892610567E-4</v>
      </c>
    </row>
    <row r="45" spans="2:14">
      <c r="B45" s="7" t="s">
        <v>25</v>
      </c>
      <c r="C45" s="1">
        <f>[2]POLIS!J4</f>
        <v>3.6204038230382842</v>
      </c>
      <c r="D45" s="20">
        <f t="shared" si="0"/>
        <v>8.7356141663518883E-4</v>
      </c>
    </row>
    <row r="46" spans="2:14">
      <c r="B46" s="22" t="s">
        <v>40</v>
      </c>
      <c r="C46" s="9">
        <f>[2]SHPING!$J$4</f>
        <v>2.5054356281152832</v>
      </c>
      <c r="D46" s="20">
        <f t="shared" si="0"/>
        <v>6.0453253381771081E-4</v>
      </c>
    </row>
    <row r="47" spans="2:14">
      <c r="B47" s="22" t="s">
        <v>50</v>
      </c>
      <c r="C47" s="9">
        <f>[2]KAVA!$J$4</f>
        <v>2.5236422716506435</v>
      </c>
      <c r="D47" s="20">
        <f t="shared" si="0"/>
        <v>6.08925585558987E-4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4.0941659919848332E-4</v>
      </c>
    </row>
    <row r="49" spans="2:4">
      <c r="B49" s="7" t="s">
        <v>28</v>
      </c>
      <c r="C49" s="1">
        <f>[2]ATLAS!O47</f>
        <v>1.5290019991841177</v>
      </c>
      <c r="D49" s="20">
        <f t="shared" si="0"/>
        <v>3.6893043365654118E-4</v>
      </c>
    </row>
    <row r="50" spans="2:4">
      <c r="B50" s="22" t="s">
        <v>43</v>
      </c>
      <c r="C50" s="9">
        <f>[2]TRX!$J$4</f>
        <v>0.97242292674921316</v>
      </c>
      <c r="D50" s="20">
        <f t="shared" si="0"/>
        <v>2.3463436428113515E-4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2023-12-07T23:10:31Z</dcterms:modified>
</cp:coreProperties>
</file>