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4" l="1"/>
  <c r="C13"/>
  <c r="C7" l="1"/>
  <c r="D15" s="1"/>
  <c r="D22" l="1"/>
  <c r="N9"/>
  <c r="D47"/>
  <c r="D33"/>
  <c r="D24"/>
  <c r="D12"/>
  <c r="D23"/>
  <c r="D28"/>
  <c r="D18"/>
  <c r="D16"/>
  <c r="D44"/>
  <c r="D29"/>
  <c r="D27"/>
  <c r="D42"/>
  <c r="D48"/>
  <c r="M9"/>
  <c r="M10" s="1"/>
  <c r="N11" s="1"/>
  <c r="D13"/>
  <c r="D21"/>
  <c r="D7"/>
  <c r="E7" s="1"/>
  <c r="D46"/>
  <c r="D39"/>
  <c r="M8"/>
  <c r="D40"/>
  <c r="D19"/>
  <c r="D36"/>
  <c r="D50"/>
  <c r="D45"/>
  <c r="D38"/>
  <c r="D49"/>
  <c r="D37"/>
  <c r="D14"/>
  <c r="D20"/>
  <c r="D31"/>
  <c r="D17"/>
  <c r="D32"/>
  <c r="D41"/>
  <c r="N8"/>
  <c r="D43"/>
  <c r="D34"/>
  <c r="D35"/>
  <c r="D30"/>
  <c r="D26"/>
  <c r="Q3"/>
  <c r="D25"/>
  <c r="M11" l="1"/>
  <c r="M12" s="1"/>
  <c r="N10"/>
  <c r="N12" l="1"/>
  <c r="N13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<sst xmlns="http://schemas.openxmlformats.org/spreadsheetml/2006/main" count="97" uniqueCount="60">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</sst>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966.3635468974262</c:v>
                </c:pt>
                <c:pt idx="1">
                  <c:v>865.15904466257598</c:v>
                </c:pt>
                <c:pt idx="2">
                  <c:v>194.96280566106057</c:v>
                </c:pt>
                <c:pt idx="3">
                  <c:v>725.85351101554591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966.3635468974262</v>
          </cell>
        </row>
      </sheetData>
      <sheetData sheetId="1">
        <row r="4">
          <cell r="J4">
            <v>865.15904466257598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0.73528740259221026</v>
          </cell>
        </row>
      </sheetData>
      <sheetData sheetId="4">
        <row r="46">
          <cell r="M46">
            <v>79.390000000000015</v>
          </cell>
          <cell r="O46">
            <v>0.8573441424167445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31.425606913909263</v>
          </cell>
        </row>
      </sheetData>
      <sheetData sheetId="8">
        <row r="4">
          <cell r="J4">
            <v>7.1515360379700406</v>
          </cell>
        </row>
      </sheetData>
      <sheetData sheetId="9">
        <row r="4">
          <cell r="J4">
            <v>19.315969865621508</v>
          </cell>
        </row>
      </sheetData>
      <sheetData sheetId="10">
        <row r="4">
          <cell r="J4">
            <v>11.208836535592001</v>
          </cell>
        </row>
      </sheetData>
      <sheetData sheetId="11">
        <row r="4">
          <cell r="J4">
            <v>37.124493484060068</v>
          </cell>
        </row>
      </sheetData>
      <sheetData sheetId="12">
        <row r="4">
          <cell r="J4">
            <v>2.1595317845468918</v>
          </cell>
        </row>
      </sheetData>
      <sheetData sheetId="13">
        <row r="4">
          <cell r="J4">
            <v>141.22687838946595</v>
          </cell>
        </row>
      </sheetData>
      <sheetData sheetId="14">
        <row r="4">
          <cell r="J4">
            <v>4.2770710369511971</v>
          </cell>
        </row>
      </sheetData>
      <sheetData sheetId="15">
        <row r="4">
          <cell r="J4">
            <v>31.270011040445208</v>
          </cell>
        </row>
      </sheetData>
      <sheetData sheetId="16">
        <row r="4">
          <cell r="J4">
            <v>4.1597414804843407</v>
          </cell>
        </row>
      </sheetData>
      <sheetData sheetId="17">
        <row r="4">
          <cell r="J4">
            <v>6.88161848034835</v>
          </cell>
        </row>
      </sheetData>
      <sheetData sheetId="18">
        <row r="4">
          <cell r="J4">
            <v>9.2837208074215205</v>
          </cell>
        </row>
      </sheetData>
      <sheetData sheetId="19">
        <row r="4">
          <cell r="J4">
            <v>10.021208558959653</v>
          </cell>
        </row>
      </sheetData>
      <sheetData sheetId="20">
        <row r="4">
          <cell r="J4">
            <v>11.803601273180695</v>
          </cell>
        </row>
      </sheetData>
      <sheetData sheetId="21">
        <row r="4">
          <cell r="J4">
            <v>1.4238026122022178</v>
          </cell>
        </row>
      </sheetData>
      <sheetData sheetId="22">
        <row r="4">
          <cell r="J4">
            <v>28.915838909303346</v>
          </cell>
        </row>
      </sheetData>
      <sheetData sheetId="23">
        <row r="4">
          <cell r="J4">
            <v>36.868837985623884</v>
          </cell>
        </row>
      </sheetData>
      <sheetData sheetId="24">
        <row r="4">
          <cell r="J4">
            <v>24.6605067070887</v>
          </cell>
        </row>
      </sheetData>
      <sheetData sheetId="25">
        <row r="4">
          <cell r="J4">
            <v>30.554162238575593</v>
          </cell>
        </row>
      </sheetData>
      <sheetData sheetId="26">
        <row r="4">
          <cell r="J4">
            <v>3.3624149774502889</v>
          </cell>
        </row>
      </sheetData>
      <sheetData sheetId="27">
        <row r="4">
          <cell r="J4">
            <v>194.96280566106057</v>
          </cell>
        </row>
      </sheetData>
      <sheetData sheetId="28">
        <row r="4">
          <cell r="J4">
            <v>0.74324911183641806</v>
          </cell>
        </row>
      </sheetData>
      <sheetData sheetId="29">
        <row r="4">
          <cell r="J4">
            <v>9.9232198646209806</v>
          </cell>
        </row>
      </sheetData>
      <sheetData sheetId="30">
        <row r="4">
          <cell r="J4">
            <v>16.846276447398861</v>
          </cell>
        </row>
      </sheetData>
      <sheetData sheetId="31">
        <row r="4">
          <cell r="J4">
            <v>4.744520809293836</v>
          </cell>
        </row>
      </sheetData>
      <sheetData sheetId="32">
        <row r="4">
          <cell r="J4">
            <v>2.5983539292764997</v>
          </cell>
        </row>
      </sheetData>
      <sheetData sheetId="33">
        <row r="4">
          <cell r="J4">
            <v>1.714355576496795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2.8824954228982652E-2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2776.0668538908631</v>
      </c>
      <c r="D7" s="20">
        <f>(C7*[1]Feuil1!$K$2-C4)/C4</f>
        <v>3.2038220535868099E-2</v>
      </c>
      <c r="E7" s="31">
        <f>C7-C7/(1+D7)</f>
        <v>86.179213441424963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966.3635468974262</v>
      </c>
    </row>
    <row r="9" spans="2:20">
      <c r="M9" s="17" t="str">
        <f>IF(C13&gt;C7*[2]Params!F8,B13,"Others")</f>
        <v>BTC</v>
      </c>
      <c r="N9" s="18">
        <f>IF(C13&gt;C7*0.1,C13,C7)</f>
        <v>865.15904466257598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194.96280566106057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725.85351101554591</v>
      </c>
    </row>
    <row r="12" spans="2:20">
      <c r="B12" s="7" t="s">
        <v>19</v>
      </c>
      <c r="C12" s="1">
        <f>[2]ETH!J4</f>
        <v>966.3635468974262</v>
      </c>
      <c r="D12" s="20">
        <f>C12/$C$7</f>
        <v>0.34810528627687631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865.15904466257598</v>
      </c>
      <c r="D13" s="20">
        <f t="shared" ref="D13:D50" si="0">C13/$C$7</f>
        <v>0.31164921098711712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194.96280566106057</v>
      </c>
      <c r="D14" s="20">
        <f t="shared" si="0"/>
        <v>7.0229866902450769E-2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141.22687838946595</v>
      </c>
      <c r="D15" s="20">
        <f t="shared" si="0"/>
        <v>5.0873010565839233E-2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2.859801444937432E-2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2.4909342476057868E-2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1.3519126870953749E-2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37.124493484060068</v>
      </c>
      <c r="D19" s="20">
        <f>C19/$C$7</f>
        <v>1.3373054554513824E-2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36.868837985623884</v>
      </c>
      <c r="D20" s="20">
        <f t="shared" si="0"/>
        <v>1.3280961852179272E-2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28.915838909303346</v>
      </c>
      <c r="D21" s="20">
        <f t="shared" si="0"/>
        <v>1.0416117633757868E-2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31.270011040445208</v>
      </c>
      <c r="D22" s="20">
        <f t="shared" si="0"/>
        <v>1.1264141926775998E-2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31.425606913909263</v>
      </c>
      <c r="D23" s="20">
        <f t="shared" si="0"/>
        <v>1.1320190963652029E-2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30.554162238575593</v>
      </c>
      <c r="D24" s="20">
        <f t="shared" si="0"/>
        <v>1.1006277531015391E-2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24.6605067070887</v>
      </c>
      <c r="D25" s="20">
        <f t="shared" si="0"/>
        <v>8.8832539002168392E-3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8.4075785016802691E-3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8.1650291076015187E-3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6.8982488563486344E-3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19.315969865621508</v>
      </c>
      <c r="D29" s="20">
        <f t="shared" si="0"/>
        <v>6.958034832103826E-3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16.846276447398861</v>
      </c>
      <c r="D30" s="20">
        <f t="shared" si="0"/>
        <v>6.0683972447520699E-3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11.803601273180695</v>
      </c>
      <c r="D31" s="20">
        <f t="shared" si="0"/>
        <v>4.2519153516195314E-3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11.208836535592001</v>
      </c>
      <c r="D32" s="20">
        <f t="shared" si="0"/>
        <v>4.0376680842112963E-3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9.9232198646209806</v>
      </c>
      <c r="D33" s="20">
        <f t="shared" si="0"/>
        <v>3.5745608398129367E-3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9.2837208074215205</v>
      </c>
      <c r="D34" s="20">
        <f t="shared" si="0"/>
        <v>3.3441992920342314E-3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10.021208558959653</v>
      </c>
      <c r="D35" s="20">
        <f t="shared" si="0"/>
        <v>3.609858510761075E-3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7.1515360379700406</v>
      </c>
      <c r="D36" s="20">
        <f t="shared" si="0"/>
        <v>2.5761397020920567E-3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6.88161848034835</v>
      </c>
      <c r="D37" s="20">
        <f t="shared" si="0"/>
        <v>2.4789094940935058E-3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1.945198110928597E-3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4.744520809293836</v>
      </c>
      <c r="D39" s="20">
        <f t="shared" si="0"/>
        <v>1.7090801695369977E-3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4.1597414804843407</v>
      </c>
      <c r="D40" s="20">
        <f t="shared" si="0"/>
        <v>1.4984298647758268E-3</v>
      </c>
    </row>
    <row r="41" spans="2:14">
      <c r="B41" s="22" t="s">
        <v>51</v>
      </c>
      <c r="C41" s="9">
        <f>[2]DOGE!$J$4</f>
        <v>4.2770710369511971</v>
      </c>
      <c r="D41" s="20">
        <f t="shared" si="0"/>
        <v>1.540694537293497E-3</v>
      </c>
    </row>
    <row r="42" spans="2:14">
      <c r="B42" s="22" t="s">
        <v>56</v>
      </c>
      <c r="C42" s="9">
        <f>[2]SHIB!$J$4</f>
        <v>3.3624149774502889</v>
      </c>
      <c r="D42" s="20">
        <f t="shared" si="0"/>
        <v>1.2112154189433931E-3</v>
      </c>
    </row>
    <row r="43" spans="2:14">
      <c r="B43" s="22" t="s">
        <v>50</v>
      </c>
      <c r="C43" s="9">
        <f>[2]KAVA!$J$4</f>
        <v>2.5983539292764997</v>
      </c>
      <c r="D43" s="20">
        <f t="shared" si="0"/>
        <v>9.3598391754676745E-4</v>
      </c>
    </row>
    <row r="44" spans="2:14">
      <c r="B44" s="22" t="s">
        <v>36</v>
      </c>
      <c r="C44" s="9">
        <f>[2]AMP!$J$4</f>
        <v>2.1595317845468918</v>
      </c>
      <c r="D44" s="20">
        <f t="shared" si="0"/>
        <v>7.7791058292423626E-4</v>
      </c>
    </row>
    <row r="45" spans="2:14">
      <c r="B45" s="22" t="s">
        <v>40</v>
      </c>
      <c r="C45" s="9">
        <f>[2]SHPING!$J$4</f>
        <v>1.714355576496795</v>
      </c>
      <c r="D45" s="20">
        <f t="shared" si="0"/>
        <v>6.1754837571508729E-4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6.1122216765846905E-4</v>
      </c>
    </row>
    <row r="47" spans="2:14">
      <c r="B47" s="22" t="s">
        <v>23</v>
      </c>
      <c r="C47" s="9">
        <f>[2]LUNA!J4</f>
        <v>1.4238026122022178</v>
      </c>
      <c r="D47" s="20">
        <f t="shared" si="0"/>
        <v>5.1288484288721404E-4</v>
      </c>
    </row>
    <row r="48" spans="2:14">
      <c r="B48" s="7" t="s">
        <v>28</v>
      </c>
      <c r="C48" s="1">
        <f>[2]ATLAS!O46</f>
        <v>0.8573441424167445</v>
      </c>
      <c r="D48" s="20">
        <f t="shared" si="0"/>
        <v>3.0883411226754619E-4</v>
      </c>
    </row>
    <row r="49" spans="2:4">
      <c r="B49" s="22" t="s">
        <v>43</v>
      </c>
      <c r="C49" s="9">
        <f>[2]TRX!$J$4</f>
        <v>0.74324911183641806</v>
      </c>
      <c r="D49" s="20">
        <f t="shared" si="0"/>
        <v>2.6773458672102923E-4</v>
      </c>
    </row>
    <row r="50" spans="2:4">
      <c r="B50" s="7" t="s">
        <v>25</v>
      </c>
      <c r="C50" s="1">
        <f>[2]POLIS!J4</f>
        <v>0.73528740259221026</v>
      </c>
      <c r="D50" s="20">
        <f t="shared" si="0"/>
        <v>2.648666049096226E-4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2023-07-20T20:59:49Z</dcterms:modified>
</cp:coreProperties>
</file>