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s="1"/>
  <c r="D15" l="1"/>
  <c r="D47"/>
  <c r="D20"/>
  <c r="D18"/>
  <c r="D27"/>
  <c r="D13"/>
  <c r="D30"/>
  <c r="D46"/>
  <c r="D26"/>
  <c r="D19"/>
  <c r="D24"/>
  <c r="D43"/>
  <c r="Q3"/>
  <c r="D21"/>
  <c r="D38"/>
  <c r="D32"/>
  <c r="D16"/>
  <c r="M8"/>
  <c r="D49"/>
  <c r="D40"/>
  <c r="D33"/>
  <c r="D36"/>
  <c r="D23"/>
  <c r="D25"/>
  <c r="D44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<sst xmlns="http://schemas.openxmlformats.org/spreadsheetml/2006/main" count="92" uniqueCount="59">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</sst>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862.26837509874531</c:v>
                </c:pt>
                <c:pt idx="1">
                  <c:v>735.51383121954484</c:v>
                </c:pt>
                <c:pt idx="2">
                  <c:v>694.71926480103753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862.26837509874531</v>
          </cell>
        </row>
      </sheetData>
      <sheetData sheetId="1">
        <row r="4">
          <cell r="J4">
            <v>735.51383121954484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1.0183481033251944</v>
          </cell>
        </row>
      </sheetData>
      <sheetData sheetId="4">
        <row r="46">
          <cell r="M46">
            <v>76.27000000000001</v>
          </cell>
          <cell r="O46">
            <v>0.64820813370743835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22.364650312184175</v>
          </cell>
        </row>
      </sheetData>
      <sheetData sheetId="8">
        <row r="4">
          <cell r="J4">
            <v>7.0031627177448295</v>
          </cell>
        </row>
      </sheetData>
      <sheetData sheetId="9">
        <row r="4">
          <cell r="J4">
            <v>16.186602311069368</v>
          </cell>
        </row>
      </sheetData>
      <sheetData sheetId="10">
        <row r="4">
          <cell r="J4">
            <v>9.8355727002955842</v>
          </cell>
        </row>
      </sheetData>
      <sheetData sheetId="11">
        <row r="4">
          <cell r="J4">
            <v>25.267675014592808</v>
          </cell>
        </row>
      </sheetData>
      <sheetData sheetId="12">
        <row r="4">
          <cell r="J4">
            <v>1.8524772798286275</v>
          </cell>
        </row>
      </sheetData>
      <sheetData sheetId="13">
        <row r="4">
          <cell r="J4">
            <v>116.04931795821857</v>
          </cell>
        </row>
      </sheetData>
      <sheetData sheetId="14">
        <row r="4">
          <cell r="J4">
            <v>3.7559075211744339</v>
          </cell>
        </row>
      </sheetData>
      <sheetData sheetId="15">
        <row r="4">
          <cell r="J4">
            <v>23.574680607398996</v>
          </cell>
        </row>
      </sheetData>
      <sheetData sheetId="16">
        <row r="4">
          <cell r="J4">
            <v>3.7057772130128055</v>
          </cell>
        </row>
      </sheetData>
      <sheetData sheetId="17">
        <row r="4">
          <cell r="J4">
            <v>4.4405685466472873</v>
          </cell>
        </row>
      </sheetData>
      <sheetData sheetId="18">
        <row r="4">
          <cell r="J4">
            <v>7.155380924475474</v>
          </cell>
        </row>
      </sheetData>
      <sheetData sheetId="19">
        <row r="4">
          <cell r="J4">
            <v>4.6225270155201317</v>
          </cell>
        </row>
      </sheetData>
      <sheetData sheetId="20">
        <row r="4">
          <cell r="J4">
            <v>11.978193419156607</v>
          </cell>
        </row>
      </sheetData>
      <sheetData sheetId="21">
        <row r="4">
          <cell r="J4">
            <v>1.1616895454993301</v>
          </cell>
        </row>
      </sheetData>
      <sheetData sheetId="22">
        <row r="4">
          <cell r="J4">
            <v>30.787363382790648</v>
          </cell>
        </row>
      </sheetData>
      <sheetData sheetId="23">
        <row r="4">
          <cell r="J4">
            <v>25.074043545967481</v>
          </cell>
        </row>
      </sheetData>
      <sheetData sheetId="24">
        <row r="4">
          <cell r="J4">
            <v>22.370367562762652</v>
          </cell>
        </row>
      </sheetData>
      <sheetData sheetId="25">
        <row r="4">
          <cell r="J4">
            <v>20.386586224387642</v>
          </cell>
        </row>
      </sheetData>
      <sheetData sheetId="26">
        <row r="4">
          <cell r="J4">
            <v>2.9768531031746357</v>
          </cell>
        </row>
      </sheetData>
      <sheetData sheetId="27">
        <row r="4">
          <cell r="J4">
            <v>108.01953302055799</v>
          </cell>
        </row>
      </sheetData>
      <sheetData sheetId="28">
        <row r="4">
          <cell r="J4">
            <v>0.64222774527500881</v>
          </cell>
        </row>
      </sheetData>
      <sheetData sheetId="29">
        <row r="4">
          <cell r="J4">
            <v>5.8292632326114786</v>
          </cell>
        </row>
      </sheetData>
      <sheetData sheetId="30">
        <row r="4">
          <cell r="J4">
            <v>21.871999091642927</v>
          </cell>
        </row>
      </sheetData>
      <sheetData sheetId="31">
        <row r="4">
          <cell r="J4">
            <v>4.1384684318186507</v>
          </cell>
        </row>
      </sheetData>
      <sheetData sheetId="32">
        <row r="4">
          <cell r="J4">
            <v>2.3250426403909583</v>
          </cell>
        </row>
      </sheetData>
      <sheetData sheetId="33">
        <row r="4">
          <cell r="J4">
            <v>1.6692919703931517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1.9104844703355994E-2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2314.3867791939147</v>
      </c>
      <c r="D7" s="20">
        <f>(C7*[1]Feuil1!$K$2-C4)/C4</f>
        <v>-5.5559585497875839E-2</v>
      </c>
      <c r="E7" s="32">
        <f>C7-C7/(1+D7)</f>
        <v>-136.150855214687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862.26837509874531</v>
      </c>
    </row>
    <row r="9" spans="2:20">
      <c r="M9" s="17" t="str">
        <f>IF(C13&gt;C7*[2]Params!F8,B13,"Others")</f>
        <v>BTC</v>
      </c>
      <c r="N9" s="18">
        <f>IF(C13&gt;C7*0.1,C13,C7)</f>
        <v>735.51383121954484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694.71926480103753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862.26837509874531</v>
      </c>
      <c r="D12" s="30">
        <f>C12/$C$7</f>
        <v>0.37256883026227255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735.51383121954484</v>
      </c>
      <c r="D13" s="30">
        <f t="shared" ref="D13:D50" si="0">C13/$C$7</f>
        <v>0.31780074006286857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116.04931795821857</v>
      </c>
      <c r="D14" s="30">
        <f t="shared" si="0"/>
        <v>5.0142577291526769E-2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108.01953302055799</v>
      </c>
      <c r="D15" s="30">
        <f t="shared" si="0"/>
        <v>4.6673068646797433E-2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3.2954733705558209E-2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2.692289835050914E-2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25.074043545967481</v>
      </c>
      <c r="D18" s="30">
        <f>C18/$C$7</f>
        <v>1.08339901400148E-2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30.787363382790648</v>
      </c>
      <c r="D19" s="30">
        <f>C19/$C$7</f>
        <v>1.3302600783743537E-2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6.7361255863334531E-3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25.267675014592808</v>
      </c>
      <c r="D21" s="30">
        <f t="shared" si="0"/>
        <v>1.0917654404936313E-2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22.364650312184175</v>
      </c>
      <c r="D22" s="30">
        <f t="shared" si="0"/>
        <v>9.6633157920015568E-3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22.370367562762652</v>
      </c>
      <c r="D23" s="30">
        <f t="shared" si="0"/>
        <v>9.665786101039733E-3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23.574680607398996</v>
      </c>
      <c r="D24" s="30">
        <f t="shared" si="0"/>
        <v>1.0186145556711958E-2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20.386586224387642</v>
      </c>
      <c r="D25" s="30">
        <f t="shared" si="0"/>
        <v>8.8086340656889483E-3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21.871999091642927</v>
      </c>
      <c r="D26" s="30">
        <f t="shared" si="0"/>
        <v>9.4504511036227045E-3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16.186602311069368</v>
      </c>
      <c r="D27" s="30">
        <f t="shared" si="0"/>
        <v>6.9939054511480806E-3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8.6415979298697272E-3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7.0454947922227893E-3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5.3232243247997527E-3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9.8355727002955842</v>
      </c>
      <c r="D31" s="30">
        <f t="shared" si="0"/>
        <v>4.2497532342978765E-3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11.978193419156607</v>
      </c>
      <c r="D32" s="30">
        <f t="shared" si="0"/>
        <v>5.1755365727281467E-3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7.0031627177448295</v>
      </c>
      <c r="D33" s="30">
        <f t="shared" si="0"/>
        <v>3.0259258222102288E-3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7.155380924475474</v>
      </c>
      <c r="D34" s="30">
        <f t="shared" si="0"/>
        <v>3.0916962492188297E-3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5.8292632326114786</v>
      </c>
      <c r="D35" s="30">
        <f t="shared" si="0"/>
        <v>2.5187074541800536E-3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4.6225270155201317</v>
      </c>
      <c r="D36" s="30">
        <f t="shared" si="0"/>
        <v>1.9973009944042829E-3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2.3332314410648269E-3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4.4405685466472873</v>
      </c>
      <c r="D38" s="30">
        <f t="shared" si="0"/>
        <v>1.9186803980075912E-3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3.7057772130128055</v>
      </c>
      <c r="D39" s="30">
        <f t="shared" si="0"/>
        <v>1.6011918346264934E-3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3.7559075211744339</v>
      </c>
      <c r="D40" s="30">
        <f t="shared" si="0"/>
        <v>1.6228521329881564E-3</v>
      </c>
    </row>
    <row r="41" spans="2:14">
      <c r="B41" s="22" t="s">
        <v>56</v>
      </c>
      <c r="C41" s="9">
        <f>[2]SHIB!$J$4</f>
        <v>2.9768531031746357</v>
      </c>
      <c r="D41" s="30">
        <f t="shared" si="0"/>
        <v>1.2862383806960104E-3</v>
      </c>
    </row>
    <row r="42" spans="2:14">
      <c r="B42" s="22" t="s">
        <v>37</v>
      </c>
      <c r="C42" s="9">
        <f>[2]GRT!$J$4</f>
        <v>4.1384684318186507</v>
      </c>
      <c r="D42" s="30">
        <f t="shared" si="0"/>
        <v>1.7881490116617635E-3</v>
      </c>
    </row>
    <row r="43" spans="2:14">
      <c r="B43" s="22" t="s">
        <v>50</v>
      </c>
      <c r="C43" s="9">
        <f>[2]KAVA!$J$4</f>
        <v>2.3250426403909583</v>
      </c>
      <c r="D43" s="30">
        <f t="shared" si="0"/>
        <v>1.0046041834030676E-3</v>
      </c>
    </row>
    <row r="44" spans="2:14">
      <c r="B44" s="22" t="s">
        <v>36</v>
      </c>
      <c r="C44" s="9">
        <f>[2]AMP!$J$4</f>
        <v>1.8524772798286275</v>
      </c>
      <c r="D44" s="30">
        <f t="shared" si="0"/>
        <v>8.0041819132488866E-4</v>
      </c>
    </row>
    <row r="45" spans="2:14">
      <c r="B45" s="22" t="s">
        <v>40</v>
      </c>
      <c r="C45" s="9">
        <f>[2]SHPING!$J$4</f>
        <v>1.6692919703931517</v>
      </c>
      <c r="D45" s="30">
        <f t="shared" si="0"/>
        <v>7.2126750178488094E-4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7.3315040305881008E-4</v>
      </c>
    </row>
    <row r="47" spans="2:14">
      <c r="B47" s="22" t="s">
        <v>23</v>
      </c>
      <c r="C47" s="9">
        <f>[2]LUNA!J4</f>
        <v>1.1616895454993301</v>
      </c>
      <c r="D47" s="30">
        <f t="shared" si="0"/>
        <v>5.0194269857691584E-4</v>
      </c>
    </row>
    <row r="48" spans="2:14">
      <c r="B48" s="7" t="s">
        <v>25</v>
      </c>
      <c r="C48" s="1">
        <f>[2]POLIS!J4</f>
        <v>1.0183481033251944</v>
      </c>
      <c r="D48" s="30">
        <f t="shared" si="0"/>
        <v>4.4000774307908819E-4</v>
      </c>
    </row>
    <row r="49" spans="2:4">
      <c r="B49" s="22" t="s">
        <v>43</v>
      </c>
      <c r="C49" s="9">
        <f>[2]TRX!$J$4</f>
        <v>0.64222774527500881</v>
      </c>
      <c r="D49" s="30">
        <f t="shared" si="0"/>
        <v>2.7749369770367095E-4</v>
      </c>
    </row>
    <row r="50" spans="2:4">
      <c r="B50" s="7" t="s">
        <v>28</v>
      </c>
      <c r="C50" s="1">
        <f>[2]ATLAS!O46</f>
        <v>0.64820813370743835</v>
      </c>
      <c r="D50" s="30">
        <f t="shared" si="0"/>
        <v>2.8007770331854598E-4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2023-06-10T21:07:49Z</dcterms:modified>
</cp:coreProperties>
</file>