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4" i="1" l="1"/>
  <c r="C4"/>
  <c r="C38"/>
  <c r="C29"/>
  <c r="Q2" l="1"/>
  <c r="C47" l="1"/>
  <c r="C44" l="1"/>
  <c r="C43" l="1"/>
  <c r="C48"/>
  <c r="C26"/>
  <c r="C18"/>
  <c r="C45" l="1"/>
  <c r="C17" l="1"/>
  <c r="C41" l="1"/>
  <c r="C30" l="1"/>
  <c r="C36" l="1"/>
  <c r="C25"/>
  <c r="C22"/>
  <c r="C40" l="1"/>
  <c r="C31" l="1"/>
  <c r="C34" l="1"/>
  <c r="C35" l="1"/>
  <c r="C33" l="1"/>
  <c r="C37" l="1"/>
  <c r="C23" l="1"/>
  <c r="C19"/>
  <c r="C20"/>
  <c r="C49" l="1"/>
  <c r="C21" l="1"/>
  <c r="C24" l="1"/>
  <c r="C27" l="1"/>
  <c r="C39"/>
  <c r="C32"/>
  <c r="C28"/>
  <c r="C13" l="1"/>
  <c r="C12" l="1"/>
  <c r="C42" l="1"/>
  <c r="C16" l="1"/>
  <c r="C46" l="1"/>
  <c r="C15" l="1"/>
  <c r="C7" l="1"/>
  <c r="D46" l="1"/>
  <c r="N9"/>
  <c r="D13"/>
  <c r="D40"/>
  <c r="D50"/>
  <c r="N8"/>
  <c r="D36"/>
  <c r="D7"/>
  <c r="E7" s="1"/>
  <c r="D42"/>
  <c r="D32"/>
  <c r="D37"/>
  <c r="Q3"/>
  <c r="D39"/>
  <c r="D44"/>
  <c r="D38"/>
  <c r="D47"/>
  <c r="D41"/>
  <c r="D45"/>
  <c r="D28"/>
  <c r="D23"/>
  <c r="D15"/>
  <c r="D30"/>
  <c r="D19"/>
  <c r="D12"/>
  <c r="D34"/>
  <c r="M9"/>
  <c r="D21"/>
  <c r="D35"/>
  <c r="D49"/>
  <c r="D43"/>
  <c r="D26"/>
  <c r="D33"/>
  <c r="D29"/>
  <c r="D24"/>
  <c r="D22"/>
  <c r="D20"/>
  <c r="D25"/>
  <c r="M8"/>
  <c r="D31"/>
  <c r="D16"/>
  <c r="D27"/>
  <c r="D18"/>
  <c r="D17"/>
  <c r="D48"/>
  <c r="D14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<sst xmlns="http://schemas.openxmlformats.org/spreadsheetml/2006/main" count="100" uniqueCount="62">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</sst>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1038.0269083636492</c:v>
                </c:pt>
                <c:pt idx="1">
                  <c:v>1010.3647879256146</c:v>
                </c:pt>
                <c:pt idx="2">
                  <c:v>1146.2070108161072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1010.3647879256146</v>
          </cell>
        </row>
      </sheetData>
      <sheetData sheetId="1">
        <row r="4">
          <cell r="J4">
            <v>1038.0269083636492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1.5725456521820729</v>
          </cell>
        </row>
      </sheetData>
      <sheetData sheetId="4">
        <row r="46">
          <cell r="M46">
            <v>82.26</v>
          </cell>
          <cell r="O46">
            <v>4.6014125062748956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39.951688292666425</v>
          </cell>
        </row>
      </sheetData>
      <sheetData sheetId="8">
        <row r="4">
          <cell r="J4">
            <v>7.9980551128531934</v>
          </cell>
        </row>
      </sheetData>
      <sheetData sheetId="9">
        <row r="4">
          <cell r="J4">
            <v>18.018288416747119</v>
          </cell>
        </row>
      </sheetData>
      <sheetData sheetId="10">
        <row r="4">
          <cell r="J4">
            <v>10.438094957457638</v>
          </cell>
        </row>
      </sheetData>
      <sheetData sheetId="11">
        <row r="4">
          <cell r="J4">
            <v>41.514511775240621</v>
          </cell>
        </row>
      </sheetData>
      <sheetData sheetId="12">
        <row r="4">
          <cell r="J4">
            <v>1.7664472072113093</v>
          </cell>
        </row>
      </sheetData>
      <sheetData sheetId="13">
        <row r="4">
          <cell r="J4">
            <v>172.60596497422506</v>
          </cell>
        </row>
      </sheetData>
      <sheetData sheetId="14">
        <row r="4">
          <cell r="J4">
            <v>4.6500558378287806</v>
          </cell>
        </row>
      </sheetData>
      <sheetData sheetId="15">
        <row r="4">
          <cell r="J4">
            <v>34.166717225088185</v>
          </cell>
        </row>
      </sheetData>
      <sheetData sheetId="16">
        <row r="4">
          <cell r="J4">
            <v>5.2619648657132725</v>
          </cell>
        </row>
      </sheetData>
      <sheetData sheetId="17">
        <row r="4">
          <cell r="J4">
            <v>9.4145931217331569</v>
          </cell>
        </row>
      </sheetData>
      <sheetData sheetId="18">
        <row r="4">
          <cell r="J4">
            <v>10.623336253277092</v>
          </cell>
        </row>
      </sheetData>
      <sheetData sheetId="19">
        <row r="4">
          <cell r="J4">
            <v>10.378156433090645</v>
          </cell>
        </row>
      </sheetData>
      <sheetData sheetId="20">
        <row r="4">
          <cell r="J4">
            <v>12.060292315098318</v>
          </cell>
        </row>
      </sheetData>
      <sheetData sheetId="21">
        <row r="4">
          <cell r="J4">
            <v>1.2261960890673604</v>
          </cell>
        </row>
      </sheetData>
      <sheetData sheetId="22">
        <row r="4">
          <cell r="J4">
            <v>22.928826827144515</v>
          </cell>
        </row>
      </sheetData>
      <sheetData sheetId="23">
        <row r="4">
          <cell r="J4">
            <v>39.726879885662193</v>
          </cell>
        </row>
      </sheetData>
      <sheetData sheetId="24">
        <row r="4">
          <cell r="J4">
            <v>32.570201350157561</v>
          </cell>
        </row>
      </sheetData>
      <sheetData sheetId="25">
        <row r="4">
          <cell r="J4">
            <v>35.974328687263842</v>
          </cell>
        </row>
      </sheetData>
      <sheetData sheetId="26">
        <row r="4">
          <cell r="J4">
            <v>3.697781883901432</v>
          </cell>
        </row>
      </sheetData>
      <sheetData sheetId="27">
        <row r="4">
          <cell r="J4">
            <v>224.81228942756914</v>
          </cell>
        </row>
      </sheetData>
      <sheetData sheetId="28">
        <row r="4">
          <cell r="J4">
            <v>0.90495795248862543</v>
          </cell>
        </row>
      </sheetData>
      <sheetData sheetId="29">
        <row r="4">
          <cell r="J4">
            <v>9.739418605604067</v>
          </cell>
        </row>
      </sheetData>
      <sheetData sheetId="30">
        <row r="4">
          <cell r="J4">
            <v>21.607669573583848</v>
          </cell>
        </row>
      </sheetData>
      <sheetData sheetId="31">
        <row r="4">
          <cell r="J4">
            <v>6.049066049264562</v>
          </cell>
        </row>
      </sheetData>
      <sheetData sheetId="32">
        <row r="4">
          <cell r="J4">
            <v>2.1993685870208783</v>
          </cell>
        </row>
      </sheetData>
      <sheetData sheetId="33">
        <row r="4">
          <cell r="J4">
            <v>2.2039247771879427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4" sqref="C1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108.25+75.67</f>
        <v>183.92000000000002</v>
      </c>
      <c r="P2" t="s">
        <v>8</v>
      </c>
      <c r="Q2" s="10">
        <f>N2+K2+H2</f>
        <v>201.08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6.2460624475079794E-2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3219.3081911985341</v>
      </c>
      <c r="D7" s="20">
        <f>(C7*[1]Feuil1!$K$2-C4)/C4</f>
        <v>0.2004637601502153</v>
      </c>
      <c r="E7" s="31">
        <f>C7-C7/(1+D7)</f>
        <v>537.58776109100745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1038.0269083636492</v>
      </c>
    </row>
    <row r="9" spans="2:20">
      <c r="M9" s="17" t="str">
        <f>IF(C13&gt;C7*[2]Params!F8,B13,"Others")</f>
        <v>ETH</v>
      </c>
      <c r="N9" s="18">
        <f>IF(C13&gt;C7*0.1,C13,C7)</f>
        <v>1010.3647879256146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1146.2070108161072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1038.0269083636492</v>
      </c>
      <c r="D12" s="20">
        <f>C12/$C$7</f>
        <v>0.3224378800394368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1010.3647879256146</v>
      </c>
      <c r="D13" s="20">
        <f t="shared" ref="D13:D50" si="0">C13/$C$7</f>
        <v>0.31384531331542392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183.92000000000002</v>
      </c>
      <c r="D14" s="20">
        <f t="shared" si="0"/>
        <v>5.7130286719000771E-2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224.81228942756914</v>
      </c>
      <c r="D15" s="20">
        <f t="shared" si="0"/>
        <v>6.9832484520182744E-2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172.60596497422506</v>
      </c>
      <c r="D16" s="20">
        <f t="shared" si="0"/>
        <v>5.3615856178704228E-2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2.5552073648896279E-2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2.1479770153430316E-2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39.726879885662193</v>
      </c>
      <c r="D19" s="20">
        <f>C19/$C$7</f>
        <v>1.2340191595906838E-2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41.514511775240621</v>
      </c>
      <c r="D20" s="20">
        <f t="shared" si="0"/>
        <v>1.289547608046341E-2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39.951688292666425</v>
      </c>
      <c r="D21" s="20">
        <f t="shared" si="0"/>
        <v>1.2410022874446385E-2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32.570201350157561</v>
      </c>
      <c r="D22" s="20">
        <f t="shared" si="0"/>
        <v>1.0117143005818221E-2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35.974328687263842</v>
      </c>
      <c r="D23" s="20">
        <f t="shared" si="0"/>
        <v>1.1174552590403206E-2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34.166717225088185</v>
      </c>
      <c r="D24" s="20">
        <f t="shared" si="0"/>
        <v>1.0613061936256581E-2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22.928826827144515</v>
      </c>
      <c r="D25" s="20">
        <f t="shared" si="0"/>
        <v>7.1222838775830948E-3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7.0408501828549599E-3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21.607669573583848</v>
      </c>
      <c r="D27" s="20">
        <f t="shared" si="0"/>
        <v>6.7118984235987073E-3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18.018288416747119</v>
      </c>
      <c r="D28" s="20">
        <f t="shared" si="0"/>
        <v>5.5969442335494415E-3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5.2713188648403813E-3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12.060292315098318</v>
      </c>
      <c r="D30" s="20">
        <f t="shared" si="0"/>
        <v>3.7462372655313637E-3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10.378156433090645</v>
      </c>
      <c r="D31" s="20">
        <f t="shared" si="0"/>
        <v>3.2237225567481017E-3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10.438094957457638</v>
      </c>
      <c r="D32" s="20">
        <f t="shared" si="0"/>
        <v>3.2423410054355753E-3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10.623336253277092</v>
      </c>
      <c r="D33" s="20">
        <f t="shared" si="0"/>
        <v>3.2998817206506938E-3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9.739418605604067</v>
      </c>
      <c r="D34" s="20">
        <f t="shared" si="0"/>
        <v>3.0253141442721345E-3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9.4145931217331569</v>
      </c>
      <c r="D35" s="20">
        <f t="shared" si="0"/>
        <v>2.9244149868820563E-3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7.9980551128531934</v>
      </c>
      <c r="D36" s="20">
        <f t="shared" si="0"/>
        <v>2.4844018148742551E-3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6.049066049264562</v>
      </c>
      <c r="D37" s="20">
        <f t="shared" si="0"/>
        <v>1.8789956381940933E-3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1.6773790141507404E-3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5.2619648657132725</v>
      </c>
      <c r="D39" s="20">
        <f t="shared" si="0"/>
        <v>1.6345017479529559E-3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4.6500558378287806</v>
      </c>
      <c r="D40" s="20">
        <f t="shared" si="0"/>
        <v>1.4444270512968768E-3</v>
      </c>
    </row>
    <row r="41" spans="2:14">
      <c r="B41" s="7" t="s">
        <v>28</v>
      </c>
      <c r="C41" s="1">
        <f>[2]ATLAS!O46</f>
        <v>4.6014125062748956</v>
      </c>
      <c r="D41" s="20">
        <f t="shared" si="0"/>
        <v>1.4293171802733835E-3</v>
      </c>
    </row>
    <row r="42" spans="2:14">
      <c r="B42" s="22" t="s">
        <v>56</v>
      </c>
      <c r="C42" s="9">
        <f>[2]SHIB!$J$4</f>
        <v>3.697781883901432</v>
      </c>
      <c r="D42" s="20">
        <f t="shared" si="0"/>
        <v>1.1486262464746391E-3</v>
      </c>
    </row>
    <row r="43" spans="2:14">
      <c r="B43" s="22" t="s">
        <v>40</v>
      </c>
      <c r="C43" s="9">
        <f>[2]SHPING!$J$4</f>
        <v>2.2039247771879427</v>
      </c>
      <c r="D43" s="20">
        <f t="shared" si="0"/>
        <v>6.8459577222627801E-4</v>
      </c>
    </row>
    <row r="44" spans="2:14">
      <c r="B44" s="22" t="s">
        <v>50</v>
      </c>
      <c r="C44" s="9">
        <f>[2]KAVA!$J$4</f>
        <v>2.1993685870208783</v>
      </c>
      <c r="D44" s="20">
        <f t="shared" si="0"/>
        <v>6.8318050226873846E-4</v>
      </c>
    </row>
    <row r="45" spans="2:14">
      <c r="B45" s="7" t="s">
        <v>25</v>
      </c>
      <c r="C45" s="1">
        <f>[2]POLIS!J4</f>
        <v>1.5725456521820729</v>
      </c>
      <c r="D45" s="20">
        <f t="shared" si="0"/>
        <v>4.8847316217855521E-4</v>
      </c>
    </row>
    <row r="46" spans="2:14">
      <c r="B46" s="22" t="s">
        <v>23</v>
      </c>
      <c r="C46" s="9">
        <f>[2]LUNA!J4</f>
        <v>1.2261960890673604</v>
      </c>
      <c r="D46" s="20">
        <f t="shared" si="0"/>
        <v>3.8088807167320412E-4</v>
      </c>
    </row>
    <row r="47" spans="2:14">
      <c r="B47" s="22" t="s">
        <v>36</v>
      </c>
      <c r="C47" s="9">
        <f>[2]AMP!$J$4</f>
        <v>1.7664472072113093</v>
      </c>
      <c r="D47" s="20">
        <f t="shared" si="0"/>
        <v>5.4870397684841378E-4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5.2706777333060841E-4</v>
      </c>
    </row>
    <row r="49" spans="2:4">
      <c r="B49" s="22" t="s">
        <v>43</v>
      </c>
      <c r="C49" s="9">
        <f>[2]TRX!$J$4</f>
        <v>0.90495795248862543</v>
      </c>
      <c r="D49" s="20">
        <f t="shared" si="0"/>
        <v>2.8110323670245239E-4</v>
      </c>
    </row>
    <row r="50" spans="2:4">
      <c r="B50" s="7" t="s">
        <v>5</v>
      </c>
      <c r="C50" s="1">
        <f>H$2</f>
        <v>0.19</v>
      </c>
      <c r="D50" s="20">
        <f t="shared" si="0"/>
        <v>5.9018891238637161E-5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2023-11-09T10:32:24Z</dcterms:modified>
</cp:coreProperties>
</file>