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<sst xmlns="http://schemas.openxmlformats.org/spreadsheetml/2006/main" count="92" uniqueCount="59">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</sst>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914.25171388260469</c:v>
                </c:pt>
                <c:pt idx="1">
                  <c:v>765.28306761727663</c:v>
                </c:pt>
                <c:pt idx="2">
                  <c:v>825.86244417124283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 refreshError="1">
        <row r="4">
          <cell r="J4">
            <v>914.25171388260469</v>
          </cell>
        </row>
      </sheetData>
      <sheetData sheetId="1" refreshError="1">
        <row r="4">
          <cell r="J4">
            <v>765.28306761727663</v>
          </cell>
        </row>
      </sheetData>
      <sheetData sheetId="2" refreshError="1">
        <row r="2">
          <cell r="Y2">
            <v>66.209999999999994</v>
          </cell>
        </row>
      </sheetData>
      <sheetData sheetId="3" refreshError="1">
        <row r="4">
          <cell r="J4">
            <v>0.9382911641977435</v>
          </cell>
        </row>
      </sheetData>
      <sheetData sheetId="4" refreshError="1">
        <row r="46">
          <cell r="M46">
            <v>76.27000000000001</v>
          </cell>
          <cell r="O46">
            <v>0.62999960738045147</v>
          </cell>
        </row>
      </sheetData>
      <sheetData sheetId="5" refreshError="1">
        <row r="4">
          <cell r="C4">
            <v>-20</v>
          </cell>
        </row>
      </sheetData>
      <sheetData sheetId="6" refreshError="1">
        <row r="9">
          <cell r="E9">
            <v>1.6967935999999999</v>
          </cell>
        </row>
      </sheetData>
      <sheetData sheetId="7" refreshError="1">
        <row r="4">
          <cell r="J4">
            <v>29.332761017865092</v>
          </cell>
        </row>
      </sheetData>
      <sheetData sheetId="8" refreshError="1">
        <row r="4">
          <cell r="J4">
            <v>9.1809243418148583</v>
          </cell>
        </row>
      </sheetData>
      <sheetData sheetId="9" refreshError="1">
        <row r="4">
          <cell r="J4">
            <v>21.914317965050998</v>
          </cell>
        </row>
      </sheetData>
      <sheetData sheetId="10" refreshError="1">
        <row r="4">
          <cell r="J4">
            <v>12.436672011295483</v>
          </cell>
        </row>
      </sheetData>
      <sheetData sheetId="11" refreshError="1">
        <row r="4">
          <cell r="J4">
            <v>29.252491205310719</v>
          </cell>
        </row>
      </sheetData>
      <sheetData sheetId="12" refreshError="1">
        <row r="4">
          <cell r="J4">
            <v>2.4472183144220256</v>
          </cell>
        </row>
      </sheetData>
      <sheetData sheetId="13" refreshError="1">
        <row r="4">
          <cell r="J4">
            <v>147.77968454226891</v>
          </cell>
        </row>
      </sheetData>
      <sheetData sheetId="14" refreshError="1">
        <row r="4">
          <cell r="J4">
            <v>4.3893014151916114</v>
          </cell>
        </row>
      </sheetData>
      <sheetData sheetId="15" refreshError="1">
        <row r="4">
          <cell r="J4">
            <v>25.249723884502227</v>
          </cell>
        </row>
      </sheetData>
      <sheetData sheetId="16" refreshError="1">
        <row r="4">
          <cell r="J4">
            <v>4.5297531279088368</v>
          </cell>
        </row>
      </sheetData>
      <sheetData sheetId="17" refreshError="1">
        <row r="4">
          <cell r="J4">
            <v>5.4780495766560069</v>
          </cell>
        </row>
      </sheetData>
      <sheetData sheetId="18" refreshError="1">
        <row r="4">
          <cell r="J4">
            <v>8.0784063961265389</v>
          </cell>
        </row>
      </sheetData>
      <sheetData sheetId="19" refreshError="1">
        <row r="4">
          <cell r="J4">
            <v>5.805648769190709</v>
          </cell>
        </row>
      </sheetData>
      <sheetData sheetId="20" refreshError="1">
        <row r="4">
          <cell r="J4">
            <v>11.322746586509748</v>
          </cell>
        </row>
      </sheetData>
      <sheetData sheetId="21" refreshError="1">
        <row r="4">
          <cell r="J4">
            <v>1.3174543241917349</v>
          </cell>
        </row>
      </sheetData>
      <sheetData sheetId="22" refreshError="1">
        <row r="4">
          <cell r="J4">
            <v>28.425713294999113</v>
          </cell>
        </row>
      </sheetData>
      <sheetData sheetId="23" refreshError="1">
        <row r="4">
          <cell r="J4">
            <v>37.39829403026323</v>
          </cell>
        </row>
      </sheetData>
      <sheetData sheetId="24" refreshError="1">
        <row r="4">
          <cell r="J4">
            <v>28.470333970484564</v>
          </cell>
        </row>
      </sheetData>
      <sheetData sheetId="25" refreshError="1">
        <row r="4">
          <cell r="J4">
            <v>26.509010248818701</v>
          </cell>
        </row>
      </sheetData>
      <sheetData sheetId="26" refreshError="1">
        <row r="4">
          <cell r="J4">
            <v>3.736295285135482</v>
          </cell>
        </row>
      </sheetData>
      <sheetData sheetId="27" refreshError="1">
        <row r="4">
          <cell r="J4">
            <v>136.63031836546617</v>
          </cell>
        </row>
      </sheetData>
      <sheetData sheetId="28" refreshError="1">
        <row r="4">
          <cell r="J4">
            <v>0.68619184380805009</v>
          </cell>
        </row>
      </sheetData>
      <sheetData sheetId="29" refreshError="1">
        <row r="4">
          <cell r="J4">
            <v>7.22800509791794</v>
          </cell>
        </row>
      </sheetData>
      <sheetData sheetId="30" refreshError="1">
        <row r="4">
          <cell r="J4">
            <v>21.90958973879302</v>
          </cell>
        </row>
      </sheetData>
      <sheetData sheetId="31" refreshError="1">
        <row r="4">
          <cell r="J4">
            <v>3.5383484168136619</v>
          </cell>
        </row>
      </sheetData>
      <sheetData sheetId="32" refreshError="1">
        <row r="4">
          <cell r="J4">
            <v>2.9832313705049129</v>
          </cell>
        </row>
      </sheetData>
      <sheetData sheetId="33" refreshError="1">
        <row r="4">
          <cell r="J4">
            <v>2.1001906355180084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2.4131764970816889E-2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2529.8605416482878</v>
      </c>
      <c r="D7" s="20">
        <f>(C7*[1]Feuil1!$K$2-C4)/C4</f>
        <v>3.2369593564242169E-2</v>
      </c>
      <c r="E7" s="32">
        <f>C7-C7/(1+D7)</f>
        <v>79.322907239685719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914.25171388260469</v>
      </c>
    </row>
    <row r="9" spans="2:20">
      <c r="M9" s="17" t="str">
        <f>IF(C13&gt;C7*[2]Params!F8,B13,"Others")</f>
        <v>BTC</v>
      </c>
      <c r="N9" s="18">
        <f>IF(C13&gt;C7*0.1,C13,C7)</f>
        <v>765.28306761727663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825.86244417124283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914.25171388260469</v>
      </c>
      <c r="D12" s="30">
        <f>C12/$C$7</f>
        <v>0.36138423396529973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765.28306761727663</v>
      </c>
      <c r="D13" s="30">
        <f t="shared" ref="D13:D50" si="0">C13/$C$7</f>
        <v>0.30250010030935121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147.77968454226891</v>
      </c>
      <c r="D14" s="30">
        <f t="shared" si="0"/>
        <v>5.8414162405167822E-2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136.63031836546617</v>
      </c>
      <c r="D15" s="30">
        <f t="shared" si="0"/>
        <v>5.4007055375648094E-2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3.0147906868537338E-2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2.6171403091200428E-2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5.2651123572691402E-3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37.39829403026323</v>
      </c>
      <c r="D19" s="30">
        <f>C19/$C$7</f>
        <v>1.478274925221649E-2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28.470333970484564</v>
      </c>
      <c r="D20" s="30">
        <f t="shared" si="0"/>
        <v>1.1253716757025349E-2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29.252491205310719</v>
      </c>
      <c r="D21" s="30">
        <f t="shared" si="0"/>
        <v>1.1562886856305429E-2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29.332761017865092</v>
      </c>
      <c r="D22" s="30">
        <f t="shared" si="0"/>
        <v>1.1594615803902704E-2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1.2004614286055839E-2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28.425713294999113</v>
      </c>
      <c r="D24" s="30">
        <f t="shared" si="0"/>
        <v>1.1236079154180895E-2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26.509010248818701</v>
      </c>
      <c r="D25" s="30">
        <f t="shared" si="0"/>
        <v>1.0478447255257478E-2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25.249723884502227</v>
      </c>
      <c r="D26" s="30">
        <f t="shared" si="0"/>
        <v>9.9806781713157981E-3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21.914317965050998</v>
      </c>
      <c r="D27" s="30">
        <f t="shared" si="0"/>
        <v>8.6622632371557897E-3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21.90958973879302</v>
      </c>
      <c r="D28" s="30">
        <f t="shared" si="0"/>
        <v>8.6603942700012228E-3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7.9055741100137241E-3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6.8620383274919121E-3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12.436672011295483</v>
      </c>
      <c r="D31" s="30">
        <f t="shared" si="0"/>
        <v>4.9159516133614935E-3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11.322746586509748</v>
      </c>
      <c r="D32" s="30">
        <f t="shared" si="0"/>
        <v>4.4756406134278861E-3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9.1809243418148583</v>
      </c>
      <c r="D33" s="30">
        <f t="shared" si="0"/>
        <v>3.6290238891323167E-3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8.0784063961265389</v>
      </c>
      <c r="D34" s="30">
        <f t="shared" si="0"/>
        <v>3.1932220227693618E-3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7.22800509791794</v>
      </c>
      <c r="D35" s="30">
        <f t="shared" si="0"/>
        <v>2.857076498457364E-3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5.805648769190709</v>
      </c>
      <c r="D36" s="30">
        <f t="shared" si="0"/>
        <v>2.2948493300773555E-3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5.4780495766560069</v>
      </c>
      <c r="D37" s="30">
        <f t="shared" si="0"/>
        <v>2.1653563453291683E-3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2.1345050097037054E-3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4.5297531279088368</v>
      </c>
      <c r="D39" s="30">
        <f t="shared" si="0"/>
        <v>1.7905149526374891E-3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4.3893014151916114</v>
      </c>
      <c r="D40" s="30">
        <f t="shared" si="0"/>
        <v>1.73499738144927E-3</v>
      </c>
    </row>
    <row r="41" spans="2:14">
      <c r="B41" s="22" t="s">
        <v>56</v>
      </c>
      <c r="C41" s="9">
        <f>[2]SHIB!$J$4</f>
        <v>3.736295285135482</v>
      </c>
      <c r="D41" s="30">
        <f t="shared" si="0"/>
        <v>1.4768779636766705E-3</v>
      </c>
    </row>
    <row r="42" spans="2:14">
      <c r="B42" s="22" t="s">
        <v>50</v>
      </c>
      <c r="C42" s="9">
        <f>[2]KAVA!$J$4</f>
        <v>2.9832313705049129</v>
      </c>
      <c r="D42" s="30">
        <f t="shared" si="0"/>
        <v>1.1792078343422199E-3</v>
      </c>
    </row>
    <row r="43" spans="2:14">
      <c r="B43" s="22" t="s">
        <v>37</v>
      </c>
      <c r="C43" s="9">
        <f>[2]GRT!$J$4</f>
        <v>3.5383484168136619</v>
      </c>
      <c r="D43" s="30">
        <f t="shared" si="0"/>
        <v>1.3986337818085066E-3</v>
      </c>
    </row>
    <row r="44" spans="2:14">
      <c r="B44" s="22" t="s">
        <v>36</v>
      </c>
      <c r="C44" s="9">
        <f>[2]AMP!$J$4</f>
        <v>2.4472183144220256</v>
      </c>
      <c r="D44" s="30">
        <f t="shared" si="0"/>
        <v>9.6733328740230954E-4</v>
      </c>
    </row>
    <row r="45" spans="2:14">
      <c r="B45" s="22" t="s">
        <v>40</v>
      </c>
      <c r="C45" s="9">
        <f>[2]SHPING!$J$4</f>
        <v>2.1001906355180084</v>
      </c>
      <c r="D45" s="30">
        <f t="shared" si="0"/>
        <v>8.3016063571222183E-4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6.7070637770984905E-4</v>
      </c>
    </row>
    <row r="47" spans="2:14">
      <c r="B47" s="22" t="s">
        <v>23</v>
      </c>
      <c r="C47" s="9">
        <f>[2]LUNA!J4</f>
        <v>1.3174543241917349</v>
      </c>
      <c r="D47" s="30">
        <f t="shared" si="0"/>
        <v>5.2076163982279035E-4</v>
      </c>
    </row>
    <row r="48" spans="2:14">
      <c r="B48" s="7" t="s">
        <v>25</v>
      </c>
      <c r="C48" s="1">
        <f>[2]POLIS!J4</f>
        <v>0.9382911641977435</v>
      </c>
      <c r="D48" s="30">
        <f t="shared" si="0"/>
        <v>3.7088651676681582E-4</v>
      </c>
    </row>
    <row r="49" spans="2:4">
      <c r="B49" s="22" t="s">
        <v>43</v>
      </c>
      <c r="C49" s="9">
        <f>[2]TRX!$J$4</f>
        <v>0.68619184380805009</v>
      </c>
      <c r="D49" s="30">
        <f t="shared" si="0"/>
        <v>2.7123702374557508E-4</v>
      </c>
    </row>
    <row r="50" spans="2:4">
      <c r="B50" s="7" t="s">
        <v>28</v>
      </c>
      <c r="C50" s="1">
        <f>[2]ATLAS!O46</f>
        <v>0.62999960738045147</v>
      </c>
      <c r="D50" s="30">
        <f t="shared" si="0"/>
        <v>2.490254292712854E-4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2023-06-01T07:47:15Z</dcterms:modified>
</cp:coreProperties>
</file>