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39" i="1"/>
  <c r="C46"/>
  <c r="C29"/>
  <c r="H2"/>
  <c r="C14" l="1"/>
  <c r="T2"/>
  <c r="C23" i="2" l="1"/>
  <c r="C21" i="1" l="1"/>
  <c r="C4"/>
  <c r="C35"/>
  <c r="C30"/>
  <c r="Q2" l="1"/>
  <c r="C45" l="1"/>
  <c r="C41" l="1"/>
  <c r="C47" l="1"/>
  <c r="C43" l="1"/>
  <c r="C17" l="1"/>
  <c r="C49"/>
  <c r="C40" l="1"/>
  <c r="C22"/>
  <c r="C50"/>
  <c r="C36"/>
  <c r="C16"/>
  <c r="C23"/>
  <c r="C48" l="1"/>
  <c r="C32"/>
  <c r="C33"/>
  <c r="C42"/>
  <c r="C38"/>
  <c r="C37"/>
  <c r="C25"/>
  <c r="C28"/>
  <c r="C24"/>
  <c r="C19"/>
  <c r="C34" l="1"/>
  <c r="C15"/>
  <c r="C26"/>
  <c r="C31" l="1"/>
  <c r="C44" l="1"/>
  <c r="C27" l="1"/>
  <c r="C18"/>
  <c r="C20" l="1"/>
  <c r="C12" l="1"/>
  <c r="C13" l="1"/>
  <c r="C7" s="1"/>
  <c r="N8" s="1"/>
  <c r="D12" l="1"/>
  <c r="M8"/>
  <c r="D7"/>
  <c r="E7" s="1"/>
  <c r="D16"/>
  <c r="D42"/>
  <c r="D28"/>
  <c r="D33"/>
  <c r="D50"/>
  <c r="D47"/>
  <c r="D20"/>
  <c r="D36"/>
  <c r="M9"/>
  <c r="D44"/>
  <c r="D26"/>
  <c r="D40"/>
  <c r="D34"/>
  <c r="D45"/>
  <c r="D13"/>
  <c r="D31"/>
  <c r="Q3"/>
  <c r="D49"/>
  <c r="D38"/>
  <c r="D21"/>
  <c r="D18"/>
  <c r="D17"/>
  <c r="D29"/>
  <c r="D37"/>
  <c r="D15"/>
  <c r="D14"/>
  <c r="D41"/>
  <c r="D39"/>
  <c r="D32"/>
  <c r="D43"/>
  <c r="D35"/>
  <c r="D23"/>
  <c r="D22"/>
  <c r="D19"/>
  <c r="N9"/>
  <c r="D48"/>
  <c r="D46"/>
  <c r="D30"/>
  <c r="D24"/>
  <c r="D27"/>
  <c r="D25"/>
  <c r="N10" l="1"/>
  <c r="M10"/>
  <c r="N11" l="1"/>
  <c r="M11"/>
  <c r="N12" l="1"/>
  <c r="M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N29" l="1"/>
  <c r="M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<sst xmlns="http://schemas.openxmlformats.org/spreadsheetml/2006/main" count="92" uniqueCount="59">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</sst>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USDT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884.10043315108874</c:v>
                </c:pt>
                <c:pt idx="1">
                  <c:v>803.55126191834972</c:v>
                </c:pt>
                <c:pt idx="2">
                  <c:v>280.37</c:v>
                </c:pt>
                <c:pt idx="3">
                  <c:v>754.62257180871052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884.10043315108874</v>
          </cell>
        </row>
      </sheetData>
      <sheetData sheetId="1">
        <row r="4">
          <cell r="J4">
            <v>803.55126191834972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1.2207095402942361</v>
          </cell>
        </row>
      </sheetData>
      <sheetData sheetId="4">
        <row r="46">
          <cell r="M46">
            <v>76.27000000000001</v>
          </cell>
          <cell r="O46">
            <v>0.43126077585411871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26.201934942862607</v>
          </cell>
        </row>
      </sheetData>
      <sheetData sheetId="8">
        <row r="4">
          <cell r="J4">
            <v>11.526096382620855</v>
          </cell>
        </row>
      </sheetData>
      <sheetData sheetId="9">
        <row r="4">
          <cell r="J4">
            <v>21.491639540129988</v>
          </cell>
        </row>
      </sheetData>
      <sheetData sheetId="10">
        <row r="4">
          <cell r="J4">
            <v>13.720147060764074</v>
          </cell>
        </row>
      </sheetData>
      <sheetData sheetId="11">
        <row r="4">
          <cell r="J4">
            <v>26.895509820668543</v>
          </cell>
        </row>
      </sheetData>
      <sheetData sheetId="12">
        <row r="4">
          <cell r="J4">
            <v>3.3467561921640594</v>
          </cell>
        </row>
      </sheetData>
      <sheetData sheetId="13">
        <row r="4">
          <cell r="J4">
            <v>101.39694598687004</v>
          </cell>
        </row>
      </sheetData>
      <sheetData sheetId="14">
        <row r="4">
          <cell r="J4">
            <v>4.9129488834415618</v>
          </cell>
        </row>
      </sheetData>
      <sheetData sheetId="15">
        <row r="4">
          <cell r="J4">
            <v>20.203323456330462</v>
          </cell>
        </row>
      </sheetData>
      <sheetData sheetId="16">
        <row r="4">
          <cell r="J4">
            <v>5.4348082103992681</v>
          </cell>
        </row>
      </sheetData>
      <sheetData sheetId="17">
        <row r="4">
          <cell r="J4">
            <v>5.4709408518781304</v>
          </cell>
        </row>
      </sheetData>
      <sheetData sheetId="18">
        <row r="4">
          <cell r="J4">
            <v>5.0922386050343995</v>
          </cell>
        </row>
      </sheetData>
      <sheetData sheetId="19">
        <row r="4">
          <cell r="J4">
            <v>4.1470905627713481</v>
          </cell>
        </row>
      </sheetData>
      <sheetData sheetId="20">
        <row r="4">
          <cell r="J4">
            <v>10.925760423939998</v>
          </cell>
        </row>
      </sheetData>
      <sheetData sheetId="21">
        <row r="4">
          <cell r="J4">
            <v>2.0287931587913737</v>
          </cell>
        </row>
      </sheetData>
      <sheetData sheetId="22">
        <row r="4">
          <cell r="J4">
            <v>36.954893073207593</v>
          </cell>
        </row>
      </sheetData>
      <sheetData sheetId="23">
        <row r="4">
          <cell r="J4">
            <v>31.749455248488161</v>
          </cell>
        </row>
      </sheetData>
      <sheetData sheetId="24">
        <row r="4">
          <cell r="J4">
            <v>35.636965870886783</v>
          </cell>
        </row>
      </sheetData>
      <sheetData sheetId="25">
        <row r="4">
          <cell r="J4">
            <v>22.108664990146927</v>
          </cell>
        </row>
      </sheetData>
      <sheetData sheetId="26">
        <row r="4">
          <cell r="J4">
            <v>4.5085956735121062</v>
          </cell>
        </row>
      </sheetData>
      <sheetData sheetId="27">
        <row r="4">
          <cell r="J4">
            <v>105.55415469592067</v>
          </cell>
        </row>
      </sheetData>
      <sheetData sheetId="28">
        <row r="4">
          <cell r="J4">
            <v>0.60920882717657399</v>
          </cell>
        </row>
      </sheetData>
      <sheetData sheetId="29">
        <row r="4">
          <cell r="J4">
            <v>4.7340453092862198</v>
          </cell>
        </row>
      </sheetData>
      <sheetData sheetId="30">
        <row r="4">
          <cell r="J4">
            <v>20.357548091608304</v>
          </cell>
        </row>
      </sheetData>
      <sheetData sheetId="31">
        <row r="4">
          <cell r="J4">
            <v>3.5636943858188208</v>
          </cell>
        </row>
      </sheetData>
      <sheetData sheetId="32">
        <row r="4">
          <cell r="J4">
            <v>2.3560249104626179</v>
          </cell>
        </row>
      </sheetData>
      <sheetData sheetId="33">
        <row r="4">
          <cell r="J4">
            <v>2.3303105587280499</v>
          </cell>
        </row>
      </sheetData>
      <sheetData sheetId="34">
        <row r="8">
          <cell r="F8" t="str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I32" sqref="I3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265+15.37</f>
        <v>280.37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336.99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0.12258153661895742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2749.1089546994958</v>
      </c>
      <c r="D7" s="20">
        <f>(C7*[1]Feuil1!$K$2-C4)/C4</f>
        <v>0.10977632221304795</v>
      </c>
      <c r="E7" s="32">
        <f>C7-C7/(1+D7)</f>
        <v>271.93504165601735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884.10043315108874</v>
      </c>
    </row>
    <row r="9" spans="2:20">
      <c r="M9" s="17" t="str">
        <f>IF(C13&gt;C7*[2]Params!F8,B13,"Others")</f>
        <v>BTC</v>
      </c>
      <c r="N9" s="18">
        <f>IF(C13&gt;C7*0.1,C13,C7)</f>
        <v>803.55126191834972</v>
      </c>
    </row>
    <row r="10" spans="2:20">
      <c r="M10" s="17" t="str">
        <f>IF(OR(M9="",M9="Others"),"",IF(C14&gt;C7*[2]Params!F8,B14,"Others"))</f>
        <v>USDT</v>
      </c>
      <c r="N10" s="18">
        <f>IF(OR(M9="",M9="Others"),"",IF(C14&gt;$C$7*[2]Params!F8,C14,SUM(C14:C39)))</f>
        <v>280.37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754.62257180871052</v>
      </c>
    </row>
    <row r="12" spans="2:20">
      <c r="B12" s="7" t="s">
        <v>19</v>
      </c>
      <c r="C12" s="1">
        <f>[2]ETH!J4</f>
        <v>884.10043315108874</v>
      </c>
      <c r="D12" s="30">
        <f>C12/$C$7</f>
        <v>0.32159526876508593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803.55126191834972</v>
      </c>
      <c r="D13" s="30">
        <f t="shared" ref="D13:D50" si="0">C13/$C$7</f>
        <v>0.29229516732856653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</v>
      </c>
      <c r="C14" s="1">
        <f>H$2</f>
        <v>280.37</v>
      </c>
      <c r="D14" s="30">
        <f t="shared" si="0"/>
        <v>0.10198577234296891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105.55415469592067</v>
      </c>
      <c r="D15" s="30">
        <f t="shared" si="0"/>
        <v>3.8395769842253763E-2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101.39694598687004</v>
      </c>
      <c r="D16" s="30">
        <f t="shared" si="0"/>
        <v>3.6883567605982243E-2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76.27000000000001</v>
      </c>
      <c r="D17" s="30">
        <f t="shared" si="0"/>
        <v>2.7743534816842885E-2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86.19</v>
      </c>
      <c r="D18" s="30">
        <f>C18/$C$7</f>
        <v>3.1351976738739844E-2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36.954893073207593</v>
      </c>
      <c r="D19" s="30">
        <f>C19/$C$7</f>
        <v>1.344249852667157E-2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35.636965870886783</v>
      </c>
      <c r="D20" s="30">
        <f t="shared" si="0"/>
        <v>1.296309693727008E-2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7</v>
      </c>
      <c r="C21" s="1">
        <f>$N$2</f>
        <v>39.26</v>
      </c>
      <c r="D21" s="30">
        <f t="shared" si="0"/>
        <v>1.4280990912668826E-2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31.749455248488161</v>
      </c>
      <c r="D22" s="30">
        <f t="shared" si="0"/>
        <v>1.1548998519761718E-2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26.895509820668543</v>
      </c>
      <c r="D23" s="30">
        <f t="shared" si="0"/>
        <v>9.7833553576302263E-3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26.201934942862607</v>
      </c>
      <c r="D24" s="30">
        <f t="shared" si="0"/>
        <v>9.5310645647824939E-3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22.108664990146927</v>
      </c>
      <c r="D25" s="30">
        <f t="shared" si="0"/>
        <v>8.0421203213328508E-3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20.203323456330462</v>
      </c>
      <c r="D26" s="30">
        <f t="shared" si="0"/>
        <v>7.349044286438215E-3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20.357548091608304</v>
      </c>
      <c r="D27" s="30">
        <f t="shared" si="0"/>
        <v>7.4051441492734805E-3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21.491639540129988</v>
      </c>
      <c r="D28" s="30">
        <f t="shared" si="0"/>
        <v>7.8176747063410709E-3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22</v>
      </c>
      <c r="C29" s="1">
        <f>-[2]BIGTIME!$C$4</f>
        <v>20</v>
      </c>
      <c r="D29" s="30">
        <f t="shared" si="0"/>
        <v>7.2750845199535544E-3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6.3147733633196852E-3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13.720147060764074</v>
      </c>
      <c r="D31" s="30">
        <f t="shared" si="0"/>
        <v>4.9907614746625487E-3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10.925760423939998</v>
      </c>
      <c r="D32" s="30">
        <f t="shared" si="0"/>
        <v>3.9742915264463531E-3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11.526096382620855</v>
      </c>
      <c r="D33" s="30">
        <f t="shared" si="0"/>
        <v>4.1926662684348822E-3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51</v>
      </c>
      <c r="C34" s="9">
        <f>[2]DOGE!$J$4</f>
        <v>4.9129488834415618</v>
      </c>
      <c r="D34" s="30">
        <f t="shared" si="0"/>
        <v>1.7871059184624404E-3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1</v>
      </c>
      <c r="C35" s="1">
        <f>$T$2</f>
        <v>5.4</v>
      </c>
      <c r="D35" s="30">
        <f t="shared" si="0"/>
        <v>1.9642728203874598E-3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33</v>
      </c>
      <c r="C36" s="1">
        <f>[2]EGLD!$J$4</f>
        <v>5.4348082103992681</v>
      </c>
      <c r="D36" s="30">
        <f t="shared" si="0"/>
        <v>1.9769344540196097E-3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52</v>
      </c>
      <c r="C37" s="9">
        <f>[2]LDO!$J$4</f>
        <v>5.0922386050343995</v>
      </c>
      <c r="D37" s="30">
        <f t="shared" si="0"/>
        <v>1.8523233123697821E-3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5.4709408518781304</v>
      </c>
      <c r="D38" s="30">
        <f t="shared" si="0"/>
        <v>1.9900778550540048E-3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56</v>
      </c>
      <c r="C39" s="9">
        <f>[2]SHIB!$J$4</f>
        <v>4.5085956735121062</v>
      </c>
      <c r="D39" s="30">
        <f t="shared" si="0"/>
        <v>1.6400207295548747E-3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55</v>
      </c>
      <c r="C40" s="9">
        <f>[2]UNI!$J$4</f>
        <v>4.7340453092862198</v>
      </c>
      <c r="D40" s="30">
        <f t="shared" si="0"/>
        <v>1.7220289873173457E-3</v>
      </c>
    </row>
    <row r="41" spans="2:14">
      <c r="B41" s="22" t="s">
        <v>37</v>
      </c>
      <c r="C41" s="9">
        <f>[2]GRT!$J$4</f>
        <v>3.5636943858188208</v>
      </c>
      <c r="D41" s="30">
        <f t="shared" si="0"/>
        <v>1.2963088930057947E-3</v>
      </c>
    </row>
    <row r="42" spans="2:14">
      <c r="B42" s="22" t="s">
        <v>54</v>
      </c>
      <c r="C42" s="9">
        <f>[2]LINK!$J$4</f>
        <v>4.1470905627713481</v>
      </c>
      <c r="D42" s="30">
        <f t="shared" si="0"/>
        <v>1.5085217178031655E-3</v>
      </c>
    </row>
    <row r="43" spans="2:14">
      <c r="B43" s="22" t="s">
        <v>36</v>
      </c>
      <c r="C43" s="9">
        <f>[2]AMP!$J$4</f>
        <v>3.3467561921640594</v>
      </c>
      <c r="D43" s="30">
        <f t="shared" si="0"/>
        <v>1.2173967082835726E-3</v>
      </c>
    </row>
    <row r="44" spans="2:14">
      <c r="B44" s="22" t="s">
        <v>50</v>
      </c>
      <c r="C44" s="9">
        <f>[2]KAVA!$J$4</f>
        <v>2.3560249104626179</v>
      </c>
      <c r="D44" s="30">
        <f t="shared" si="0"/>
        <v>8.5701401773657752E-4</v>
      </c>
    </row>
    <row r="45" spans="2:14">
      <c r="B45" s="22" t="s">
        <v>40</v>
      </c>
      <c r="C45" s="9">
        <f>[2]SHPING!$J$4</f>
        <v>2.3303105587280499</v>
      </c>
      <c r="D45" s="30">
        <f t="shared" si="0"/>
        <v>8.4766031362433773E-4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6.172158426458131E-4</v>
      </c>
    </row>
    <row r="47" spans="2:14">
      <c r="B47" s="7" t="s">
        <v>25</v>
      </c>
      <c r="C47" s="1">
        <f>[2]POLIS!J4</f>
        <v>1.2207095402942361</v>
      </c>
      <c r="D47" s="30">
        <f t="shared" si="0"/>
        <v>4.4403825399771084E-4</v>
      </c>
    </row>
    <row r="48" spans="2:14">
      <c r="B48" s="22" t="s">
        <v>43</v>
      </c>
      <c r="C48" s="9">
        <f>[2]TRX!$J$4</f>
        <v>0.60920882717657399</v>
      </c>
      <c r="D48" s="30">
        <f t="shared" si="0"/>
        <v>2.2160228540056768E-4</v>
      </c>
    </row>
    <row r="49" spans="2:4">
      <c r="B49" s="7" t="s">
        <v>28</v>
      </c>
      <c r="C49" s="1">
        <f>[2]ATLAS!O46</f>
        <v>0.43126077585411871</v>
      </c>
      <c r="D49" s="30">
        <f t="shared" si="0"/>
        <v>1.5687292972397292E-4</v>
      </c>
    </row>
    <row r="50" spans="2:4">
      <c r="B50" s="22" t="s">
        <v>23</v>
      </c>
      <c r="C50" s="9">
        <f>[2]LUNA!J4</f>
        <v>2.0287931587913737</v>
      </c>
      <c r="D50" s="30">
        <f t="shared" si="0"/>
        <v>7.3798208518553981E-4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C23" sqref="C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2023-04-28T10:08:02Z</dcterms:modified>
</cp:coreProperties>
</file>