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<sst xmlns="http://schemas.openxmlformats.org/spreadsheetml/2006/main" count="100" uniqueCount="62">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</sst>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1107.4848035553541</c:v>
                </c:pt>
                <c:pt idx="1">
                  <c:v>1101.1000076353255</c:v>
                </c:pt>
                <c:pt idx="2">
                  <c:v>216.70900505807927</c:v>
                </c:pt>
                <c:pt idx="3">
                  <c:v>1001.7593184252532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1107.4848035553541</v>
          </cell>
        </row>
      </sheetData>
      <sheetData sheetId="1">
        <row r="4">
          <cell r="J4">
            <v>1101.1000076353255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2.1971269507775144</v>
          </cell>
        </row>
      </sheetData>
      <sheetData sheetId="4">
        <row r="46">
          <cell r="M46">
            <v>100.02</v>
          </cell>
          <cell r="O46">
            <v>1.3756429859476391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44.256076358671478</v>
          </cell>
        </row>
      </sheetData>
      <sheetData sheetId="8">
        <row r="4">
          <cell r="J4">
            <v>8.5138773937137859</v>
          </cell>
        </row>
      </sheetData>
      <sheetData sheetId="9">
        <row r="4">
          <cell r="J4">
            <v>17.723895901425248</v>
          </cell>
        </row>
      </sheetData>
      <sheetData sheetId="10">
        <row r="4">
          <cell r="J4">
            <v>11.409689746226743</v>
          </cell>
        </row>
      </sheetData>
      <sheetData sheetId="11">
        <row r="4">
          <cell r="J4">
            <v>50.282044607372534</v>
          </cell>
        </row>
      </sheetData>
      <sheetData sheetId="12">
        <row r="4">
          <cell r="J4">
            <v>1.9994189150402886</v>
          </cell>
        </row>
      </sheetData>
      <sheetData sheetId="13">
        <row r="4">
          <cell r="J4">
            <v>173.75023416574982</v>
          </cell>
        </row>
      </sheetData>
      <sheetData sheetId="14">
        <row r="4">
          <cell r="J4">
            <v>4.9207568046105479</v>
          </cell>
        </row>
      </sheetData>
      <sheetData sheetId="15">
        <row r="4">
          <cell r="J4">
            <v>38.092315695571457</v>
          </cell>
        </row>
      </sheetData>
      <sheetData sheetId="16">
        <row r="4">
          <cell r="J4">
            <v>5.4741094392879273</v>
          </cell>
        </row>
      </sheetData>
      <sheetData sheetId="17">
        <row r="4">
          <cell r="J4">
            <v>9.9790470647841101</v>
          </cell>
        </row>
      </sheetData>
      <sheetData sheetId="18">
        <row r="4">
          <cell r="J4">
            <v>12.251427935440383</v>
          </cell>
        </row>
      </sheetData>
      <sheetData sheetId="19">
        <row r="4">
          <cell r="J4">
            <v>8.648578283540914</v>
          </cell>
        </row>
      </sheetData>
      <sheetData sheetId="20">
        <row r="4">
          <cell r="J4">
            <v>12.265804767754986</v>
          </cell>
        </row>
      </sheetData>
      <sheetData sheetId="21">
        <row r="4">
          <cell r="J4">
            <v>2.5527562231369556</v>
          </cell>
        </row>
      </sheetData>
      <sheetData sheetId="22">
        <row r="4">
          <cell r="J4">
            <v>28.700100662915681</v>
          </cell>
        </row>
      </sheetData>
      <sheetData sheetId="23">
        <row r="4">
          <cell r="J4">
            <v>44.805185871603371</v>
          </cell>
        </row>
      </sheetData>
      <sheetData sheetId="24">
        <row r="4">
          <cell r="J4">
            <v>37.058680461119273</v>
          </cell>
        </row>
      </sheetData>
      <sheetData sheetId="25">
        <row r="4">
          <cell r="J4">
            <v>37.911871564149678</v>
          </cell>
        </row>
      </sheetData>
      <sheetData sheetId="26">
        <row r="4">
          <cell r="J4">
            <v>4.0800636803750905</v>
          </cell>
        </row>
      </sheetData>
      <sheetData sheetId="27">
        <row r="4">
          <cell r="J4">
            <v>216.70900505807927</v>
          </cell>
        </row>
      </sheetData>
      <sheetData sheetId="28">
        <row r="4">
          <cell r="J4">
            <v>1.0113077363717595</v>
          </cell>
        </row>
      </sheetData>
      <sheetData sheetId="29">
        <row r="4">
          <cell r="J4">
            <v>10.64556160803015</v>
          </cell>
        </row>
      </sheetData>
      <sheetData sheetId="30">
        <row r="4">
          <cell r="J4">
            <v>20.862895839478881</v>
          </cell>
        </row>
      </sheetData>
      <sheetData sheetId="31">
        <row r="4">
          <cell r="J4">
            <v>3.8012543917504731</v>
          </cell>
        </row>
      </sheetData>
      <sheetData sheetId="32">
        <row r="4">
          <cell r="J4">
            <v>2.4072548647669048</v>
          </cell>
        </row>
      </sheetData>
      <sheetData sheetId="33">
        <row r="4">
          <cell r="J4">
            <v>2.502807132180914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188.17</v>
      </c>
      <c r="P2" t="s">
        <v>8</v>
      </c>
      <c r="Q2" s="10">
        <f>N2+K2+H2</f>
        <v>227.88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6.6014152371855345E-2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3451.9870635672205</v>
      </c>
      <c r="D7" s="20">
        <f>(C7*[1]Feuil1!$K$2-C4)/C4</f>
        <v>0.28722853613372706</v>
      </c>
      <c r="E7" s="31">
        <f>C7-C7/(1+D7)</f>
        <v>770.26663345969382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1107.4848035553541</v>
      </c>
    </row>
    <row r="9" spans="2:20">
      <c r="M9" s="17" t="str">
        <f>IF(C13&gt;C7*[2]Params!F8,B13,"Others")</f>
        <v>BTC</v>
      </c>
      <c r="N9" s="18">
        <f>IF(C13&gt;C7*0.1,C13,C7)</f>
        <v>1101.1000076353255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216.70900505807927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1001.7593184252532</v>
      </c>
    </row>
    <row r="12" spans="2:20">
      <c r="B12" s="7" t="s">
        <v>19</v>
      </c>
      <c r="C12" s="1">
        <f>[2]ETH!J4</f>
        <v>1107.4848035553541</v>
      </c>
      <c r="D12" s="20">
        <f>C12/$C$7</f>
        <v>0.32082530529847919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1101.1000076353255</v>
      </c>
      <c r="D13" s="20">
        <f t="shared" ref="D13:D50" si="0">C13/$C$7</f>
        <v>0.31897570511097711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216.70900505807927</v>
      </c>
      <c r="D14" s="20">
        <f t="shared" si="0"/>
        <v>6.2778046692369735E-2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188.17</v>
      </c>
      <c r="D15" s="20">
        <f t="shared" si="0"/>
        <v>5.4510633016552658E-2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173.75023416574982</v>
      </c>
      <c r="D16" s="20">
        <f t="shared" si="0"/>
        <v>5.0333396668699994E-2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2.8974616114766417E-2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2.0031940655229934E-2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50.282044607372534</v>
      </c>
      <c r="D19" s="20">
        <f>C19/$C$7</f>
        <v>1.456611617640652E-2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44.805185871603371</v>
      </c>
      <c r="D20" s="20">
        <f t="shared" si="0"/>
        <v>1.2979534698864864E-2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44.256076358671478</v>
      </c>
      <c r="D21" s="20">
        <f t="shared" si="0"/>
        <v>1.2820464139555047E-2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37.058680461119273</v>
      </c>
      <c r="D22" s="20">
        <f t="shared" si="0"/>
        <v>1.0735463308145631E-2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37.911871564149678</v>
      </c>
      <c r="D23" s="20">
        <f t="shared" si="0"/>
        <v>1.0982622723091043E-2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38.092315695571457</v>
      </c>
      <c r="D24" s="20">
        <f t="shared" si="0"/>
        <v>1.1034895262964153E-2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28.700100662915681</v>
      </c>
      <c r="D25" s="20">
        <f t="shared" si="0"/>
        <v>8.3140811753962714E-3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6.8559546229034719E-3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20.862895839478881</v>
      </c>
      <c r="D27" s="20">
        <f t="shared" si="0"/>
        <v>6.0437352328660075E-3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17.723895901425248</v>
      </c>
      <c r="D28" s="20">
        <f t="shared" si="0"/>
        <v>5.1344039172353381E-3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1.1448478592837121E-2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12.251427935440383</v>
      </c>
      <c r="D30" s="20">
        <f t="shared" si="0"/>
        <v>3.5490943939923054E-3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12.265804767754986</v>
      </c>
      <c r="D31" s="20">
        <f t="shared" si="0"/>
        <v>3.5532591930051228E-3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11.409689746226743</v>
      </c>
      <c r="D32" s="20">
        <f t="shared" si="0"/>
        <v>3.3052527533044048E-3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10.64556160803015</v>
      </c>
      <c r="D33" s="20">
        <f t="shared" si="0"/>
        <v>3.0838938304216068E-3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9.9790470647841101</v>
      </c>
      <c r="D34" s="20">
        <f t="shared" si="0"/>
        <v>2.8908124164497722E-3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8.648578283540914</v>
      </c>
      <c r="D35" s="20">
        <f t="shared" si="0"/>
        <v>2.5053912787852775E-3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8.5138773937137859</v>
      </c>
      <c r="D36" s="20">
        <f t="shared" si="0"/>
        <v>2.4663700173069886E-3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3.8012543917504731</v>
      </c>
      <c r="D37" s="20">
        <f t="shared" si="0"/>
        <v>1.1011786318290331E-3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5.4741094392879273</v>
      </c>
      <c r="D38" s="20">
        <f t="shared" si="0"/>
        <v>1.5857850387281239E-3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1.3905034728142255E-3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4.9207568046105479</v>
      </c>
      <c r="D40" s="20">
        <f t="shared" si="0"/>
        <v>1.4254852970177494E-3</v>
      </c>
    </row>
    <row r="41" spans="2:14">
      <c r="B41" s="7" t="s">
        <v>28</v>
      </c>
      <c r="C41" s="1">
        <f>[2]ATLAS!O46</f>
        <v>1.3756429859476391</v>
      </c>
      <c r="D41" s="20">
        <f t="shared" si="0"/>
        <v>3.985075727734839E-4</v>
      </c>
    </row>
    <row r="42" spans="2:14">
      <c r="B42" s="22" t="s">
        <v>56</v>
      </c>
      <c r="C42" s="9">
        <f>[2]SHIB!$J$4</f>
        <v>4.0800636803750905</v>
      </c>
      <c r="D42" s="20">
        <f t="shared" si="0"/>
        <v>1.1819463993468235E-3</v>
      </c>
    </row>
    <row r="43" spans="2:14">
      <c r="B43" s="22" t="s">
        <v>23</v>
      </c>
      <c r="C43" s="9">
        <f>[2]LUNA!J4</f>
        <v>2.5527562231369556</v>
      </c>
      <c r="D43" s="20">
        <f t="shared" si="0"/>
        <v>7.3950341531667967E-4</v>
      </c>
    </row>
    <row r="44" spans="2:14">
      <c r="B44" s="22" t="s">
        <v>50</v>
      </c>
      <c r="C44" s="9">
        <f>[2]KAVA!$J$4</f>
        <v>2.4072548647669048</v>
      </c>
      <c r="D44" s="20">
        <f t="shared" si="0"/>
        <v>6.9735338529319151E-4</v>
      </c>
    </row>
    <row r="45" spans="2:14">
      <c r="B45" s="22" t="s">
        <v>40</v>
      </c>
      <c r="C45" s="9">
        <f>[2]SHPING!$J$4</f>
        <v>2.502807132180914</v>
      </c>
      <c r="D45" s="20">
        <f t="shared" si="0"/>
        <v>7.2503375189203597E-4</v>
      </c>
    </row>
    <row r="46" spans="2:14">
      <c r="B46" s="7" t="s">
        <v>25</v>
      </c>
      <c r="C46" s="1">
        <f>[2]POLIS!J4</f>
        <v>2.1971269507775144</v>
      </c>
      <c r="D46" s="20">
        <f t="shared" si="0"/>
        <v>6.3648180318122156E-4</v>
      </c>
    </row>
    <row r="47" spans="2:14">
      <c r="B47" s="22" t="s">
        <v>36</v>
      </c>
      <c r="C47" s="9">
        <f>[2]AMP!$J$4</f>
        <v>1.9994189150402886</v>
      </c>
      <c r="D47" s="20">
        <f t="shared" si="0"/>
        <v>5.792081135362441E-4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4.9154112363519818E-4</v>
      </c>
    </row>
    <row r="49" spans="2:4">
      <c r="B49" s="22" t="s">
        <v>43</v>
      </c>
      <c r="C49" s="9">
        <f>[2]TRX!$J$4</f>
        <v>1.0113077363717595</v>
      </c>
      <c r="D49" s="20">
        <f t="shared" si="0"/>
        <v>2.9296394156433847E-4</v>
      </c>
    </row>
    <row r="50" spans="2:4">
      <c r="B50" s="7" t="s">
        <v>5</v>
      </c>
      <c r="C50" s="1">
        <f>H$2</f>
        <v>0.19</v>
      </c>
      <c r="D50" s="20">
        <f t="shared" si="0"/>
        <v>5.5040762465563087E-5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2023-11-11T19:47:22Z</dcterms:modified>
</cp:coreProperties>
</file>