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2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<sst xmlns="http://schemas.openxmlformats.org/spreadsheetml/2006/main" count="107" uniqueCount="67">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</sst>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1295.5032862125661</c:v>
                </c:pt>
                <c:pt idx="1">
                  <c:v>1274.5357641492662</c:v>
                </c:pt>
                <c:pt idx="2">
                  <c:v>539.94000000000005</c:v>
                </c:pt>
                <c:pt idx="3">
                  <c:v>249.07092690005723</c:v>
                </c:pt>
                <c:pt idx="4">
                  <c:v>220.09884609531036</c:v>
                </c:pt>
                <c:pt idx="5">
                  <c:v>795.37853864266242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1274.5357641492662</v>
          </cell>
        </row>
      </sheetData>
      <sheetData sheetId="1">
        <row r="4">
          <cell r="J4">
            <v>1295.5032862125661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2.447977930265786</v>
          </cell>
        </row>
      </sheetData>
      <sheetData sheetId="4">
        <row r="47">
          <cell r="M47">
            <v>111.75</v>
          </cell>
          <cell r="O47">
            <v>2.2248778709948134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2.7635116179740584</v>
          </cell>
        </row>
      </sheetData>
      <sheetData sheetId="8">
        <row r="4">
          <cell r="J4">
            <v>37.6603868325139</v>
          </cell>
        </row>
      </sheetData>
      <sheetData sheetId="9">
        <row r="4">
          <cell r="J4">
            <v>9.3949187728842691</v>
          </cell>
        </row>
      </sheetData>
      <sheetData sheetId="10">
        <row r="4">
          <cell r="J4">
            <v>19.938116927421113</v>
          </cell>
        </row>
      </sheetData>
      <sheetData sheetId="11">
        <row r="4">
          <cell r="J4">
            <v>11.945032752371974</v>
          </cell>
        </row>
      </sheetData>
      <sheetData sheetId="12">
        <row r="4">
          <cell r="J4">
            <v>48.135372701630246</v>
          </cell>
        </row>
      </sheetData>
      <sheetData sheetId="13">
        <row r="4">
          <cell r="J4">
            <v>3.5109161887807443</v>
          </cell>
        </row>
      </sheetData>
      <sheetData sheetId="14">
        <row r="4">
          <cell r="J4">
            <v>220.09884609531036</v>
          </cell>
        </row>
      </sheetData>
      <sheetData sheetId="15">
        <row r="4">
          <cell r="J4">
            <v>4.905698390464285</v>
          </cell>
        </row>
      </sheetData>
      <sheetData sheetId="16">
        <row r="4">
          <cell r="J4">
            <v>43.840255924895644</v>
          </cell>
        </row>
      </sheetData>
      <sheetData sheetId="17">
        <row r="4">
          <cell r="J4">
            <v>5.5710718563545312</v>
          </cell>
        </row>
      </sheetData>
      <sheetData sheetId="18">
        <row r="4">
          <cell r="J4">
            <v>4.5280404969845192</v>
          </cell>
        </row>
      </sheetData>
      <sheetData sheetId="19">
        <row r="4">
          <cell r="J4">
            <v>11.544346997489509</v>
          </cell>
        </row>
      </sheetData>
      <sheetData sheetId="20">
        <row r="4">
          <cell r="J4">
            <v>2.2228746363726937</v>
          </cell>
        </row>
      </sheetData>
      <sheetData sheetId="21">
        <row r="4">
          <cell r="J4">
            <v>15.165668403099231</v>
          </cell>
        </row>
      </sheetData>
      <sheetData sheetId="22">
        <row r="4">
          <cell r="J4">
            <v>7.979568871464183</v>
          </cell>
        </row>
      </sheetData>
      <sheetData sheetId="23">
        <row r="4">
          <cell r="J4">
            <v>10.71766962859545</v>
          </cell>
        </row>
      </sheetData>
      <sheetData sheetId="24">
        <row r="4">
          <cell r="J4">
            <v>5.1578618413324673</v>
          </cell>
        </row>
      </sheetData>
      <sheetData sheetId="25">
        <row r="4">
          <cell r="J4">
            <v>14.985612989553362</v>
          </cell>
        </row>
      </sheetData>
      <sheetData sheetId="26">
        <row r="4">
          <cell r="J4">
            <v>48.135167451097431</v>
          </cell>
        </row>
      </sheetData>
      <sheetData sheetId="27">
        <row r="4">
          <cell r="J4">
            <v>1.5459016379530992</v>
          </cell>
        </row>
      </sheetData>
      <sheetData sheetId="28">
        <row r="4">
          <cell r="J4">
            <v>39.482258371867296</v>
          </cell>
        </row>
      </sheetData>
      <sheetData sheetId="29">
        <row r="4">
          <cell r="J4">
            <v>33.279446285985728</v>
          </cell>
        </row>
      </sheetData>
      <sheetData sheetId="30">
        <row r="4">
          <cell r="J4">
            <v>2.7297640351889809</v>
          </cell>
        </row>
      </sheetData>
      <sheetData sheetId="31">
        <row r="4">
          <cell r="J4">
            <v>4.0969605348451426</v>
          </cell>
        </row>
      </sheetData>
      <sheetData sheetId="32">
        <row r="4">
          <cell r="J4">
            <v>2.5767664776047488</v>
          </cell>
        </row>
      </sheetData>
      <sheetData sheetId="33">
        <row r="4">
          <cell r="J4">
            <v>249.07092690005723</v>
          </cell>
        </row>
      </sheetData>
      <sheetData sheetId="34">
        <row r="4">
          <cell r="J4">
            <v>0.97282426930389354</v>
          </cell>
        </row>
      </sheetData>
      <sheetData sheetId="35">
        <row r="4">
          <cell r="J4">
            <v>10.789943609024871</v>
          </cell>
        </row>
      </sheetData>
      <sheetData sheetId="36">
        <row r="4">
          <cell r="J4">
            <v>17.551379782389603</v>
          </cell>
        </row>
      </sheetData>
      <sheetData sheetId="37">
        <row r="4">
          <cell r="J4">
            <v>18.859294467048166</v>
          </cell>
        </row>
      </sheetData>
      <sheetData sheetId="38">
        <row r="4">
          <cell r="J4">
            <v>17.142256488911048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36" sqref="B36:D3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539.94</f>
        <v>539.94000000000005</v>
      </c>
      <c r="P2" t="s">
        <v>8</v>
      </c>
      <c r="Q2" s="10">
        <f>N2+K2+H2</f>
        <v>597.0200000000001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0.13647645804804526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4374.5273619998607</v>
      </c>
      <c r="D7" s="20">
        <f>(C7*[1]Feuil1!$K$2-C4)/C4</f>
        <v>0.53462602136463888</v>
      </c>
      <c r="E7" s="31">
        <f>C7-C7/(1+D7)</f>
        <v>1523.9779114504099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1295.5032862125661</v>
      </c>
    </row>
    <row r="9" spans="2:20">
      <c r="M9" s="17" t="str">
        <f>IF(C13&gt;C7*Params!F8,B13,"Others")</f>
        <v>ETH</v>
      </c>
      <c r="N9" s="18">
        <f>IF(C13&gt;C7*0.1,C13,C7)</f>
        <v>1274.5357641492662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539.94000000000005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249.07092690005723</v>
      </c>
    </row>
    <row r="12" spans="2:20">
      <c r="B12" s="7" t="s">
        <v>4</v>
      </c>
      <c r="C12" s="1">
        <f>[2]BTC!J4</f>
        <v>1295.5032862125661</v>
      </c>
      <c r="D12" s="20">
        <f>C12/$C$7</f>
        <v>0.29614703006916687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220.09884609531036</v>
      </c>
    </row>
    <row r="13" spans="2:20">
      <c r="B13" s="7" t="s">
        <v>19</v>
      </c>
      <c r="C13" s="1">
        <f>[2]ETH!J4</f>
        <v>1274.5357641492662</v>
      </c>
      <c r="D13" s="20">
        <f t="shared" ref="D13:D55" si="0">C13/$C$7</f>
        <v>0.29135393579218555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795.37853864266242</v>
      </c>
      <c r="Q13" s="23"/>
    </row>
    <row r="14" spans="2:20">
      <c r="B14" s="7" t="s">
        <v>59</v>
      </c>
      <c r="C14" s="1">
        <f>$N$2</f>
        <v>539.94000000000005</v>
      </c>
      <c r="D14" s="20">
        <f t="shared" si="0"/>
        <v>0.12342819128079721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249.07092690005723</v>
      </c>
      <c r="D15" s="20">
        <f t="shared" si="0"/>
        <v>5.6936648531143684E-2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220.09884609531036</v>
      </c>
      <c r="D16" s="20">
        <f t="shared" si="0"/>
        <v>5.0313743150229122E-2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2.5545616875262227E-2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2.0573651174707833E-2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1.4298687566421945E-2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1.1589823495085414E-2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48.135167451097431</v>
      </c>
      <c r="D21" s="20">
        <f t="shared" si="0"/>
        <v>1.1003512715278101E-2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48.135372701630246</v>
      </c>
      <c r="D22" s="20">
        <f t="shared" si="0"/>
        <v>1.1003559634754384E-2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43.840255924895644</v>
      </c>
      <c r="D23" s="20">
        <f t="shared" si="0"/>
        <v>1.002171258676357E-2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39.482258371867296</v>
      </c>
      <c r="D24" s="20">
        <f t="shared" si="0"/>
        <v>9.0254912370276198E-3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37.6603868325139</v>
      </c>
      <c r="D25" s="20">
        <f t="shared" si="0"/>
        <v>8.6090184644077895E-3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33.279446285985728</v>
      </c>
      <c r="D26" s="20">
        <f t="shared" si="0"/>
        <v>7.6075524352810725E-3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19.938116927421113</v>
      </c>
      <c r="D27" s="20">
        <f t="shared" si="0"/>
        <v>4.5577762527255509E-3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18.859294467048166</v>
      </c>
      <c r="D28" s="20">
        <f t="shared" si="0"/>
        <v>4.3111616196238496E-3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17.551379782389603</v>
      </c>
      <c r="D29" s="20">
        <f t="shared" si="0"/>
        <v>4.0121773919744802E-3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17.142256488911048</v>
      </c>
      <c r="D30" s="20">
        <f t="shared" si="0"/>
        <v>3.9186533927803085E-3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14.985612989553362</v>
      </c>
      <c r="D31" s="20">
        <f t="shared" si="0"/>
        <v>3.4256530476249056E-3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15.165668403099231</v>
      </c>
      <c r="D32" s="20">
        <f t="shared" si="0"/>
        <v>3.4668130172961333E-3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11.945032752371974</v>
      </c>
      <c r="D33" s="20">
        <f t="shared" si="0"/>
        <v>2.730588190197347E-3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11.544346997489509</v>
      </c>
      <c r="D34" s="20">
        <f t="shared" si="0"/>
        <v>2.6389929796237213E-3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10.789943609024871</v>
      </c>
      <c r="D35" s="20">
        <f t="shared" si="0"/>
        <v>2.4665392889649538E-3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10.71766962859545</v>
      </c>
      <c r="D36" s="20">
        <f t="shared" si="0"/>
        <v>2.4500177371609253E-3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2.400259303715914E-3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9.3949187728842691</v>
      </c>
      <c r="D38" s="20">
        <f t="shared" si="0"/>
        <v>2.1476420183115016E-3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7.979568871464183</v>
      </c>
      <c r="D39" s="20">
        <f t="shared" si="0"/>
        <v>1.8240985165117907E-3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1.4584432721626221E-3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5.5710718563545312</v>
      </c>
      <c r="D41" s="20">
        <f t="shared" si="0"/>
        <v>1.2735254337985574E-3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5.1578618413324673</v>
      </c>
      <c r="D42" s="20">
        <f t="shared" si="0"/>
        <v>1.1790672258990048E-3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4.905698390464285</v>
      </c>
      <c r="D43" s="20">
        <f t="shared" si="0"/>
        <v>1.1214236383748652E-3</v>
      </c>
    </row>
    <row r="44" spans="2:14">
      <c r="B44" s="22" t="s">
        <v>37</v>
      </c>
      <c r="C44" s="9">
        <f>[2]GRT!$J$4</f>
        <v>4.5280404969845192</v>
      </c>
      <c r="D44" s="20">
        <f t="shared" si="0"/>
        <v>1.0350925076656689E-3</v>
      </c>
    </row>
    <row r="45" spans="2:14">
      <c r="B45" s="22" t="s">
        <v>56</v>
      </c>
      <c r="C45" s="9">
        <f>[2]SHIB!$J$4</f>
        <v>4.0969605348451426</v>
      </c>
      <c r="D45" s="20">
        <f t="shared" si="0"/>
        <v>9.3654929911609339E-4</v>
      </c>
    </row>
    <row r="46" spans="2:14">
      <c r="B46" s="22" t="s">
        <v>36</v>
      </c>
      <c r="C46" s="9">
        <f>[2]AMP!$J$4</f>
        <v>3.5109161887807443</v>
      </c>
      <c r="D46" s="20">
        <f t="shared" si="0"/>
        <v>8.025818330178857E-4</v>
      </c>
    </row>
    <row r="47" spans="2:14">
      <c r="B47" s="22" t="s">
        <v>64</v>
      </c>
      <c r="C47" s="10">
        <f>[2]ACE!$J$4</f>
        <v>2.7635116179740584</v>
      </c>
      <c r="D47" s="20">
        <f t="shared" si="0"/>
        <v>6.317280449494526E-4</v>
      </c>
    </row>
    <row r="48" spans="2:14">
      <c r="B48" s="22" t="s">
        <v>40</v>
      </c>
      <c r="C48" s="9">
        <f>[2]SHPING!$J$4</f>
        <v>2.5767664776047488</v>
      </c>
      <c r="D48" s="20">
        <f t="shared" si="0"/>
        <v>5.8903882965467456E-4</v>
      </c>
    </row>
    <row r="49" spans="2:4">
      <c r="B49" s="22" t="s">
        <v>62</v>
      </c>
      <c r="C49" s="10">
        <f>[2]SEI!$J$4</f>
        <v>2.7297640351889809</v>
      </c>
      <c r="D49" s="20">
        <f t="shared" si="0"/>
        <v>6.2401347832489974E-4</v>
      </c>
    </row>
    <row r="50" spans="2:4">
      <c r="B50" s="7" t="s">
        <v>25</v>
      </c>
      <c r="C50" s="1">
        <f>[2]POLIS!J4</f>
        <v>2.447977930265786</v>
      </c>
      <c r="D50" s="20">
        <f t="shared" si="0"/>
        <v>5.5959826689635052E-4</v>
      </c>
    </row>
    <row r="51" spans="2:4">
      <c r="B51" s="22" t="s">
        <v>50</v>
      </c>
      <c r="C51" s="9">
        <f>[2]KAVA!$J$4</f>
        <v>2.2228746363726937</v>
      </c>
      <c r="D51" s="20">
        <f t="shared" si="0"/>
        <v>5.0814052637597018E-4</v>
      </c>
    </row>
    <row r="52" spans="2:4">
      <c r="B52" s="7" t="s">
        <v>28</v>
      </c>
      <c r="C52" s="1">
        <f>[2]ATLAS!O47</f>
        <v>2.2248778709948134</v>
      </c>
      <c r="D52" s="20">
        <f t="shared" si="0"/>
        <v>5.0859845804637673E-4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3.8788044046529705E-4</v>
      </c>
    </row>
    <row r="54" spans="2:4">
      <c r="B54" s="22" t="s">
        <v>63</v>
      </c>
      <c r="C54" s="10">
        <f>[2]MEME!$J$4</f>
        <v>1.5459016379530992</v>
      </c>
      <c r="D54" s="20">
        <f t="shared" si="0"/>
        <v>3.5338712277396161E-4</v>
      </c>
    </row>
    <row r="55" spans="2:4">
      <c r="B55" s="22" t="s">
        <v>43</v>
      </c>
      <c r="C55" s="9">
        <f>[2]TRX!$J$4</f>
        <v>0.97282426930389354</v>
      </c>
      <c r="D55" s="20">
        <f t="shared" si="0"/>
        <v>2.2238385745498157E-4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2024-01-07T21:43:25Z</dcterms:modified>
</cp:coreProperties>
</file>