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K2" l="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26" l="1"/>
  <c r="C13" l="1"/>
  <c r="C17"/>
  <c r="C38" l="1"/>
  <c r="C7" l="1"/>
  <c r="N9" l="1"/>
  <c r="D18"/>
  <c r="D30"/>
  <c r="D39"/>
  <c r="D17"/>
  <c r="D48"/>
  <c r="D46"/>
  <c r="D26"/>
  <c r="D7"/>
  <c r="E7" s="1"/>
  <c r="D27"/>
  <c r="D51"/>
  <c r="D43"/>
  <c r="M8"/>
  <c r="D47"/>
  <c r="D20"/>
  <c r="D37"/>
  <c r="D34"/>
  <c r="D35"/>
  <c r="D33"/>
  <c r="D41"/>
  <c r="D14"/>
  <c r="D19"/>
  <c r="D49"/>
  <c r="M9"/>
  <c r="D45"/>
  <c r="D29"/>
  <c r="D16"/>
  <c r="D44"/>
  <c r="D31"/>
  <c r="N8"/>
  <c r="Q3"/>
  <c r="D42"/>
  <c r="D12"/>
  <c r="D25"/>
  <c r="D52"/>
  <c r="D24"/>
  <c r="D36"/>
  <c r="D32"/>
  <c r="D15"/>
  <c r="D55"/>
  <c r="D23"/>
  <c r="D22"/>
  <c r="D21"/>
  <c r="D54"/>
  <c r="D53"/>
  <c r="D50"/>
  <c r="D28"/>
  <c r="D40"/>
  <c r="D13"/>
  <c r="D38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<sst xmlns="http://schemas.openxmlformats.org/spreadsheetml/2006/main" count="110" uniqueCount="68">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</sst>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1311.410912479274</c:v>
                </c:pt>
                <c:pt idx="1">
                  <c:v>1248.0607372702705</c:v>
                </c:pt>
                <c:pt idx="2">
                  <c:v>530.76</c:v>
                </c:pt>
                <c:pt idx="3">
                  <c:v>234.20606585702328</c:v>
                </c:pt>
                <c:pt idx="4">
                  <c:v>226.68691402897403</c:v>
                </c:pt>
                <c:pt idx="5">
                  <c:v>882.74065329828886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1311.410912479274</v>
          </cell>
        </row>
      </sheetData>
      <sheetData sheetId="1">
        <row r="4">
          <cell r="J4">
            <v>1248.0607372702705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1.9646992974823001</v>
          </cell>
        </row>
      </sheetData>
      <sheetData sheetId="4">
        <row r="47">
          <cell r="M47">
            <v>146.44</v>
          </cell>
          <cell r="O47">
            <v>1.0643273164426894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2.471907301428264</v>
          </cell>
        </row>
      </sheetData>
      <sheetData sheetId="8">
        <row r="4">
          <cell r="J4">
            <v>37.024729622769804</v>
          </cell>
        </row>
      </sheetData>
      <sheetData sheetId="9">
        <row r="4">
          <cell r="J4">
            <v>10.742993311714319</v>
          </cell>
        </row>
      </sheetData>
      <sheetData sheetId="10">
        <row r="4">
          <cell r="J4">
            <v>20.071030424360764</v>
          </cell>
        </row>
      </sheetData>
      <sheetData sheetId="11">
        <row r="4">
          <cell r="J4">
            <v>11.462629420524896</v>
          </cell>
        </row>
      </sheetData>
      <sheetData sheetId="12">
        <row r="4">
          <cell r="J4">
            <v>44.250718805775129</v>
          </cell>
        </row>
      </sheetData>
      <sheetData sheetId="13">
        <row r="4">
          <cell r="J4">
            <v>3.5282697946977435</v>
          </cell>
        </row>
      </sheetData>
      <sheetData sheetId="14">
        <row r="4">
          <cell r="J4">
            <v>226.68691402897403</v>
          </cell>
        </row>
      </sheetData>
      <sheetData sheetId="15">
        <row r="4">
          <cell r="J4">
            <v>5.0357763079843059</v>
          </cell>
        </row>
      </sheetData>
      <sheetData sheetId="16">
        <row r="4">
          <cell r="J4">
            <v>41.558549452122264</v>
          </cell>
        </row>
      </sheetData>
      <sheetData sheetId="17">
        <row r="4">
          <cell r="J4">
            <v>5.2412386043994292</v>
          </cell>
        </row>
      </sheetData>
      <sheetData sheetId="18">
        <row r="4">
          <cell r="J4">
            <v>4.1128692918899254</v>
          </cell>
        </row>
      </sheetData>
      <sheetData sheetId="19">
        <row r="4">
          <cell r="J4">
            <v>10.947858518276799</v>
          </cell>
        </row>
      </sheetData>
      <sheetData sheetId="20">
        <row r="4">
          <cell r="J4">
            <v>2.0529925336455839</v>
          </cell>
        </row>
      </sheetData>
      <sheetData sheetId="21">
        <row r="4">
          <cell r="J4">
            <v>10.706920658796815</v>
          </cell>
        </row>
      </sheetData>
      <sheetData sheetId="22">
        <row r="4">
          <cell r="J4">
            <v>9.465357245957108</v>
          </cell>
        </row>
      </sheetData>
      <sheetData sheetId="23">
        <row r="4">
          <cell r="J4">
            <v>11.308758312419911</v>
          </cell>
        </row>
      </sheetData>
      <sheetData sheetId="24">
        <row r="4">
          <cell r="J4">
            <v>4.4899883171561088</v>
          </cell>
        </row>
      </sheetData>
      <sheetData sheetId="25">
        <row r="4">
          <cell r="J4">
            <v>12.963000093641908</v>
          </cell>
        </row>
      </sheetData>
      <sheetData sheetId="26">
        <row r="4">
          <cell r="J4">
            <v>44.977315865510107</v>
          </cell>
        </row>
      </sheetData>
      <sheetData sheetId="27">
        <row r="4">
          <cell r="J4">
            <v>1.5317028293148884</v>
          </cell>
        </row>
      </sheetData>
      <sheetData sheetId="28">
        <row r="4">
          <cell r="J4">
            <v>36.962056650316306</v>
          </cell>
        </row>
      </sheetData>
      <sheetData sheetId="29">
        <row r="4">
          <cell r="J4">
            <v>44.938757689023568</v>
          </cell>
        </row>
      </sheetData>
      <sheetData sheetId="30">
        <row r="4">
          <cell r="J4">
            <v>2.2723761044809936</v>
          </cell>
        </row>
      </sheetData>
      <sheetData sheetId="31">
        <row r="4">
          <cell r="J4">
            <v>9.799449593446969</v>
          </cell>
        </row>
      </sheetData>
      <sheetData sheetId="32">
        <row r="4">
          <cell r="J4">
            <v>2.3764593827044527</v>
          </cell>
        </row>
      </sheetData>
      <sheetData sheetId="33">
        <row r="4">
          <cell r="J4">
            <v>234.20606585702328</v>
          </cell>
        </row>
      </sheetData>
      <sheetData sheetId="34">
        <row r="4">
          <cell r="J4">
            <v>1.0142570890932374</v>
          </cell>
        </row>
      </sheetData>
      <sheetData sheetId="35">
        <row r="4">
          <cell r="J4">
            <v>11.463704487743783</v>
          </cell>
        </row>
      </sheetData>
      <sheetData sheetId="36">
        <row r="4">
          <cell r="J4">
            <v>16.372444830041474</v>
          </cell>
        </row>
      </sheetData>
      <sheetData sheetId="37">
        <row r="4">
          <cell r="J4">
            <v>19.871320136810329</v>
          </cell>
        </row>
      </sheetData>
      <sheetData sheetId="38">
        <row r="4">
          <cell r="J4">
            <v>18.636067074983689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68.98+5.53</f>
        <v>74.510000000000005</v>
      </c>
      <c r="J2" t="s">
        <v>6</v>
      </c>
      <c r="K2" s="9">
        <f>13.17+37.53</f>
        <v>50.7</v>
      </c>
      <c r="M2" t="s">
        <v>59</v>
      </c>
      <c r="N2" s="9">
        <f>530.76</f>
        <v>530.76</v>
      </c>
      <c r="P2" t="s">
        <v>8</v>
      </c>
      <c r="Q2" s="10">
        <f>N2+K2+H2</f>
        <v>655.97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0.14794540612789045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4433.8652829338344</v>
      </c>
      <c r="D7" s="20">
        <f>(C7*[1]Feuil1!$K$2-C4)/C4</f>
        <v>0.49881775908981779</v>
      </c>
      <c r="E7" s="31">
        <f>C7-C7/(1+D7)</f>
        <v>1475.623524692076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1311.410912479274</v>
      </c>
    </row>
    <row r="9" spans="2:20">
      <c r="M9" s="17" t="str">
        <f>IF(C13&gt;C7*Params!F8,B13,"Others")</f>
        <v>BTC</v>
      </c>
      <c r="N9" s="18">
        <f>IF(C13&gt;C7*0.1,C13,C7)</f>
        <v>1248.0607372702705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234.20606585702328</v>
      </c>
    </row>
    <row r="12" spans="2:20">
      <c r="B12" s="7" t="s">
        <v>19</v>
      </c>
      <c r="C12" s="1">
        <f>[2]ETH!J4</f>
        <v>1311.410912479274</v>
      </c>
      <c r="D12" s="20">
        <f>C12/$C$7</f>
        <v>0.29577148352408428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226.68691402897403</v>
      </c>
    </row>
    <row r="13" spans="2:20">
      <c r="B13" s="7" t="s">
        <v>4</v>
      </c>
      <c r="C13" s="1">
        <f>[2]BTC!J4</f>
        <v>1248.0607372702705</v>
      </c>
      <c r="D13" s="20">
        <f t="shared" ref="D13:D55" si="0">C13/$C$7</f>
        <v>0.28148368469247759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882.74065329828886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0.11970593740024564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234.20606585702328</v>
      </c>
      <c r="D15" s="20">
        <f t="shared" si="0"/>
        <v>5.2822097856354354E-2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226.68691402897403</v>
      </c>
      <c r="D16" s="20">
        <f t="shared" si="0"/>
        <v>5.1126252054049345E-2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3.3027616008915461E-2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1.7667053086804912E-2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1.4107329837186986E-2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1.1434718189374584E-2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44.977315865510107</v>
      </c>
      <c r="D21" s="20">
        <f t="shared" si="0"/>
        <v>1.0144042048059063E-2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44.250718805775129</v>
      </c>
      <c r="D22" s="20">
        <f t="shared" si="0"/>
        <v>9.9801676375009234E-3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41.558549452122264</v>
      </c>
      <c r="D23" s="20">
        <f t="shared" si="0"/>
        <v>9.3729842474202293E-3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36.962056650316306</v>
      </c>
      <c r="D24" s="20">
        <f t="shared" si="0"/>
        <v>8.3363057494293021E-3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37.024729622769804</v>
      </c>
      <c r="D25" s="20">
        <f t="shared" si="0"/>
        <v>8.3504408140860319E-3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44.938757689023568</v>
      </c>
      <c r="D26" s="20">
        <f t="shared" si="0"/>
        <v>1.0135345758472874E-2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20.071030424360764</v>
      </c>
      <c r="D27" s="20">
        <f t="shared" si="0"/>
        <v>4.5267569363496782E-3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19.871320136810329</v>
      </c>
      <c r="D28" s="20">
        <f t="shared" si="0"/>
        <v>4.4817149075990241E-3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16.372444830041474</v>
      </c>
      <c r="D29" s="20">
        <f t="shared" si="0"/>
        <v>3.6925895996569448E-3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18.636067074983689</v>
      </c>
      <c r="D30" s="20">
        <f t="shared" si="0"/>
        <v>4.203119825655242E-3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12.963000093641908</v>
      </c>
      <c r="D31" s="20">
        <f t="shared" si="0"/>
        <v>2.9236341806633441E-3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10.706920658796815</v>
      </c>
      <c r="D32" s="20">
        <f t="shared" si="0"/>
        <v>2.4148051362787859E-3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10.947858518276799</v>
      </c>
      <c r="D33" s="20">
        <f t="shared" si="0"/>
        <v>2.4691455016496882E-3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11.462629420524896</v>
      </c>
      <c r="D34" s="20">
        <f t="shared" si="0"/>
        <v>2.5852453083419383E-3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11.308758312419911</v>
      </c>
      <c r="D35" s="20">
        <f t="shared" si="0"/>
        <v>2.5505417036344965E-3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11.463704487743783</v>
      </c>
      <c r="D36" s="20">
        <f t="shared" si="0"/>
        <v>2.5854877756137846E-3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1.7659535191874357E-3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10.742993311714319</v>
      </c>
      <c r="D38" s="20">
        <f t="shared" si="0"/>
        <v>2.4229408487137912E-3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9.465357245957108</v>
      </c>
      <c r="D39" s="20">
        <f t="shared" si="0"/>
        <v>2.1347868376582692E-3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74.510000000000005</v>
      </c>
      <c r="D40" s="20">
        <f t="shared" si="0"/>
        <v>1.6804750538270224E-2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5.2412386043994292</v>
      </c>
      <c r="D41" s="20">
        <f t="shared" si="0"/>
        <v>1.1820924340153532E-3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4.4899883171561088</v>
      </c>
      <c r="D42" s="20">
        <f t="shared" si="0"/>
        <v>1.0126578122340104E-3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5.0357763079843059</v>
      </c>
      <c r="D43" s="20">
        <f t="shared" si="0"/>
        <v>1.1357531153161683E-3</v>
      </c>
    </row>
    <row r="44" spans="2:14">
      <c r="B44" s="22" t="s">
        <v>37</v>
      </c>
      <c r="C44" s="9">
        <f>[2]GRT!$J$4</f>
        <v>4.1128692918899254</v>
      </c>
      <c r="D44" s="20">
        <f t="shared" si="0"/>
        <v>9.276035759860729E-4</v>
      </c>
    </row>
    <row r="45" spans="2:14">
      <c r="B45" s="22" t="s">
        <v>56</v>
      </c>
      <c r="C45" s="9">
        <f>[2]SHIB!$J$4</f>
        <v>9.799449593446969</v>
      </c>
      <c r="D45" s="20">
        <f t="shared" si="0"/>
        <v>2.2101369726242096E-3</v>
      </c>
    </row>
    <row r="46" spans="2:14">
      <c r="B46" s="22" t="s">
        <v>36</v>
      </c>
      <c r="C46" s="9">
        <f>[2]AMP!$J$4</f>
        <v>3.5282697946977435</v>
      </c>
      <c r="D46" s="20">
        <f t="shared" si="0"/>
        <v>7.9575484809568469E-4</v>
      </c>
    </row>
    <row r="47" spans="2:14">
      <c r="B47" s="22" t="s">
        <v>62</v>
      </c>
      <c r="C47" s="10">
        <f>[2]SEI!$J$4</f>
        <v>2.2723761044809936</v>
      </c>
      <c r="D47" s="20">
        <f t="shared" si="0"/>
        <v>5.1250454388577864E-4</v>
      </c>
    </row>
    <row r="48" spans="2:14">
      <c r="B48" s="22" t="s">
        <v>40</v>
      </c>
      <c r="C48" s="9">
        <f>[2]SHPING!$J$4</f>
        <v>2.3764593827044527</v>
      </c>
      <c r="D48" s="20">
        <f t="shared" si="0"/>
        <v>5.3597915837713022E-4</v>
      </c>
    </row>
    <row r="49" spans="2:4">
      <c r="B49" s="7" t="s">
        <v>25</v>
      </c>
      <c r="C49" s="1">
        <f>[2]POLIS!J4</f>
        <v>1.9646992974823001</v>
      </c>
      <c r="D49" s="20">
        <f t="shared" si="0"/>
        <v>4.4311208665823122E-4</v>
      </c>
    </row>
    <row r="50" spans="2:4">
      <c r="B50" s="22" t="s">
        <v>64</v>
      </c>
      <c r="C50" s="10">
        <f>[2]ACE!$J$4</f>
        <v>2.471907301428264</v>
      </c>
      <c r="D50" s="20">
        <f t="shared" si="0"/>
        <v>5.5750618110630393E-4</v>
      </c>
    </row>
    <row r="51" spans="2:4">
      <c r="B51" s="7" t="s">
        <v>28</v>
      </c>
      <c r="C51" s="1">
        <f>[2]ATLAS!O47</f>
        <v>1.0643273164426894</v>
      </c>
      <c r="D51" s="20">
        <f t="shared" si="0"/>
        <v>2.4004502810208005E-4</v>
      </c>
    </row>
    <row r="52" spans="2:4">
      <c r="B52" s="22" t="s">
        <v>50</v>
      </c>
      <c r="C52" s="9">
        <f>[2]KAVA!$J$4</f>
        <v>2.0529925336455839</v>
      </c>
      <c r="D52" s="20">
        <f t="shared" si="0"/>
        <v>4.6302546483485934E-4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3.8268948010915937E-4</v>
      </c>
    </row>
    <row r="54" spans="2:4">
      <c r="B54" s="22" t="s">
        <v>63</v>
      </c>
      <c r="C54" s="10">
        <f>[2]MEME!$J$4</f>
        <v>1.5317028293148884</v>
      </c>
      <c r="D54" s="20">
        <f t="shared" si="0"/>
        <v>3.4545542806870748E-4</v>
      </c>
    </row>
    <row r="55" spans="2:4">
      <c r="B55" s="22" t="s">
        <v>43</v>
      </c>
      <c r="C55" s="9">
        <f>[2]TRX!$J$4</f>
        <v>1.0142570890932374</v>
      </c>
      <c r="D55" s="20">
        <f t="shared" si="0"/>
        <v>2.2875234685121418E-4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2024-01-22T10:52:43Z</dcterms:modified>
</cp:coreProperties>
</file>