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9" l="1"/>
  <c r="C40"/>
  <c r="C45" l="1"/>
  <c r="C21"/>
  <c r="C47"/>
  <c r="C41"/>
  <c r="C36"/>
  <c r="C46"/>
  <c r="C27"/>
  <c r="C17"/>
  <c r="C42" l="1"/>
  <c r="C16" l="1"/>
  <c r="C48" l="1"/>
  <c r="C25" l="1"/>
  <c r="C34" l="1"/>
  <c r="C37" l="1"/>
  <c r="C35"/>
  <c r="C30" l="1"/>
  <c r="C24" l="1"/>
  <c r="C20"/>
  <c r="C15"/>
  <c r="C19" l="1"/>
  <c r="C22" l="1"/>
  <c r="C23"/>
  <c r="C12" l="1"/>
  <c r="C13"/>
  <c r="C50" l="1"/>
  <c r="C31" l="1"/>
  <c r="C39" l="1"/>
  <c r="C33"/>
  <c r="C32"/>
  <c r="C29"/>
  <c r="C14" l="1"/>
  <c r="C7" s="1"/>
  <c r="D14" l="1"/>
  <c r="D45"/>
  <c r="D34"/>
  <c r="D29"/>
  <c r="D44"/>
  <c r="D46"/>
  <c r="M9"/>
  <c r="D16"/>
  <c r="D25"/>
  <c r="D41"/>
  <c r="D38"/>
  <c r="D23"/>
  <c r="D31"/>
  <c r="D30"/>
  <c r="N9"/>
  <c r="D28"/>
  <c r="D48"/>
  <c r="D40"/>
  <c r="D43"/>
  <c r="D27"/>
  <c r="D36"/>
  <c r="D49"/>
  <c r="D13"/>
  <c r="D7"/>
  <c r="E7" s="1"/>
  <c r="Q3"/>
  <c r="D24"/>
  <c r="D12"/>
  <c r="D32"/>
  <c r="D20"/>
  <c r="D35"/>
  <c r="D15"/>
  <c r="D33"/>
  <c r="D37"/>
  <c r="M8"/>
  <c r="D39"/>
  <c r="D50"/>
  <c r="D47"/>
  <c r="D42"/>
  <c r="N8"/>
  <c r="D21"/>
  <c r="D26"/>
  <c r="D18"/>
  <c r="D22"/>
  <c r="D17"/>
  <c r="D19"/>
  <c r="M10" l="1"/>
  <c r="N10"/>
  <c r="M11" l="1"/>
  <c r="N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<sst xmlns="http://schemas.openxmlformats.org/spreadsheetml/2006/main" count="97" uniqueCount="60">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</sst>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958.76484262513497</c:v>
                </c:pt>
                <c:pt idx="1">
                  <c:v>866.23757257677437</c:v>
                </c:pt>
                <c:pt idx="2">
                  <c:v>194.57421026004826</c:v>
                </c:pt>
                <c:pt idx="3">
                  <c:v>727.24991421513209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958.76484262513497</v>
          </cell>
        </row>
      </sheetData>
      <sheetData sheetId="1">
        <row r="4">
          <cell r="J4">
            <v>866.23757257677437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0.72661006814085438</v>
          </cell>
        </row>
      </sheetData>
      <sheetData sheetId="4">
        <row r="46">
          <cell r="M46">
            <v>79.390000000000015</v>
          </cell>
          <cell r="O46">
            <v>0.82563484680409438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29.372988084138598</v>
          </cell>
        </row>
      </sheetData>
      <sheetData sheetId="8">
        <row r="4">
          <cell r="J4">
            <v>7.3770687676911164</v>
          </cell>
        </row>
      </sheetData>
      <sheetData sheetId="9">
        <row r="4">
          <cell r="J4">
            <v>17.536358148049203</v>
          </cell>
        </row>
      </sheetData>
      <sheetData sheetId="10">
        <row r="4">
          <cell r="J4">
            <v>11.250502160294785</v>
          </cell>
        </row>
      </sheetData>
      <sheetData sheetId="11">
        <row r="4">
          <cell r="J4">
            <v>36.046769472146771</v>
          </cell>
        </row>
      </sheetData>
      <sheetData sheetId="12">
        <row r="4">
          <cell r="J4">
            <v>1.9584037248336967</v>
          </cell>
        </row>
      </sheetData>
      <sheetData sheetId="13">
        <row r="4">
          <cell r="J4">
            <v>132.61738391013714</v>
          </cell>
        </row>
      </sheetData>
      <sheetData sheetId="14">
        <row r="4">
          <cell r="J4">
            <v>4.2334637995981392</v>
          </cell>
        </row>
      </sheetData>
      <sheetData sheetId="15">
        <row r="4">
          <cell r="J4">
            <v>30.032248173330544</v>
          </cell>
        </row>
      </sheetData>
      <sheetData sheetId="16">
        <row r="4">
          <cell r="J4">
            <v>4.5198311201724746</v>
          </cell>
        </row>
      </sheetData>
      <sheetData sheetId="17">
        <row r="4">
          <cell r="J4">
            <v>6.1143835719522173</v>
          </cell>
        </row>
      </sheetData>
      <sheetData sheetId="18">
        <row r="4">
          <cell r="J4">
            <v>8.7147528793256193</v>
          </cell>
        </row>
      </sheetData>
      <sheetData sheetId="19">
        <row r="4">
          <cell r="J4">
            <v>8.1904763204005349</v>
          </cell>
        </row>
      </sheetData>
      <sheetData sheetId="20">
        <row r="4">
          <cell r="J4">
            <v>11.731889595972913</v>
          </cell>
        </row>
      </sheetData>
      <sheetData sheetId="21">
        <row r="4">
          <cell r="J4">
            <v>1.4303752934963427</v>
          </cell>
        </row>
      </sheetData>
      <sheetData sheetId="22">
        <row r="4">
          <cell r="J4">
            <v>30.233397805710911</v>
          </cell>
        </row>
      </sheetData>
      <sheetData sheetId="23">
        <row r="4">
          <cell r="J4">
            <v>35.685566966017191</v>
          </cell>
        </row>
      </sheetData>
      <sheetData sheetId="24">
        <row r="4">
          <cell r="J4">
            <v>25.342522252992332</v>
          </cell>
        </row>
      </sheetData>
      <sheetData sheetId="25">
        <row r="4">
          <cell r="J4">
            <v>28.428619092554623</v>
          </cell>
        </row>
      </sheetData>
      <sheetData sheetId="26">
        <row r="4">
          <cell r="J4">
            <v>3.4079696857260333</v>
          </cell>
        </row>
      </sheetData>
      <sheetData sheetId="27">
        <row r="4">
          <cell r="J4">
            <v>194.57421026004826</v>
          </cell>
        </row>
      </sheetData>
      <sheetData sheetId="28">
        <row r="4">
          <cell r="J4">
            <v>0.74149198476879119</v>
          </cell>
        </row>
      </sheetData>
      <sheetData sheetId="29">
        <row r="4">
          <cell r="J4">
            <v>10.08249647461118</v>
          </cell>
        </row>
      </sheetData>
      <sheetData sheetId="30">
        <row r="4">
          <cell r="J4">
            <v>16.048185403956946</v>
          </cell>
        </row>
      </sheetData>
      <sheetData sheetId="31">
        <row r="4">
          <cell r="J4">
            <v>4.8476384691829537</v>
          </cell>
        </row>
      </sheetData>
      <sheetData sheetId="32">
        <row r="4">
          <cell r="J4">
            <v>2.6689029572841068</v>
          </cell>
        </row>
      </sheetData>
      <sheetData sheetId="33">
        <row r="4">
          <cell r="J4">
            <v>1.7424014220203805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3" sqref="B33:D3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13.11+45.4</f>
        <v>58.51</v>
      </c>
      <c r="J2" t="s">
        <v>6</v>
      </c>
      <c r="K2" s="9">
        <v>19.149999999999999</v>
      </c>
      <c r="M2" t="s">
        <v>7</v>
      </c>
      <c r="N2" s="9">
        <f>23.33</f>
        <v>23.33</v>
      </c>
      <c r="P2" t="s">
        <v>8</v>
      </c>
      <c r="Q2" s="10">
        <f>N2+K2+H2</f>
        <v>100.99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3.6448241164783637E-2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2770.7784181799348</v>
      </c>
      <c r="D7" s="20">
        <f>(C7*[1]Feuil1!$K$2-C4)/C4</f>
        <v>3.0072177184687472E-2</v>
      </c>
      <c r="E7" s="31">
        <f>C7-C7/(1+D7)</f>
        <v>80.890777730496211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958.76484262513497</v>
      </c>
    </row>
    <row r="9" spans="2:20">
      <c r="M9" s="17" t="str">
        <f>IF(C13&gt;C7*[2]Params!F8,B13,"Others")</f>
        <v>BTC</v>
      </c>
      <c r="N9" s="18">
        <f>IF(C13&gt;C7*0.1,C13,C7)</f>
        <v>866.23757257677437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194.57421026004826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727.24991421513209</v>
      </c>
    </row>
    <row r="12" spans="2:20">
      <c r="B12" s="7" t="s">
        <v>19</v>
      </c>
      <c r="C12" s="1">
        <f>[2]ETH!J4</f>
        <v>958.76484262513497</v>
      </c>
      <c r="D12" s="20">
        <f>C12/$C$7</f>
        <v>0.34602725224593278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866.23757257677437</v>
      </c>
      <c r="D13" s="20">
        <f t="shared" ref="D13:D50" si="0">C13/$C$7</f>
        <v>0.31263328994232148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194.57421026004826</v>
      </c>
      <c r="D14" s="20">
        <f t="shared" si="0"/>
        <v>7.0223663135018904E-2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132.61738391013714</v>
      </c>
      <c r="D15" s="20">
        <f t="shared" si="0"/>
        <v>4.7862861584309101E-2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2.86525979411048E-2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2.4956885598027417E-2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58.51</v>
      </c>
      <c r="D18" s="20">
        <f>C18/$C$7</f>
        <v>2.1116809491548576E-2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36.046769472146771</v>
      </c>
      <c r="D19" s="20">
        <f>C19/$C$7</f>
        <v>1.3009618248659928E-2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35.685566966017191</v>
      </c>
      <c r="D20" s="20">
        <f t="shared" si="0"/>
        <v>1.2879256865822666E-2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30.233397805710911</v>
      </c>
      <c r="D21" s="20">
        <f t="shared" si="0"/>
        <v>1.0911517719114684E-2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30.032248173330544</v>
      </c>
      <c r="D22" s="20">
        <f t="shared" si="0"/>
        <v>1.0838920924271559E-2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29.372988084138598</v>
      </c>
      <c r="D23" s="20">
        <f t="shared" si="0"/>
        <v>1.0600987755431229E-2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28.428619092554623</v>
      </c>
      <c r="D24" s="20">
        <f t="shared" si="0"/>
        <v>1.0260156101269468E-2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25.342522252992332</v>
      </c>
      <c r="D25" s="20">
        <f t="shared" si="0"/>
        <v>9.1463547163180576E-3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23.33</v>
      </c>
      <c r="D26" s="20">
        <f t="shared" si="0"/>
        <v>8.4200165003901605E-3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8.1806132594160735E-3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6.9114151728449022E-3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17.536358148049203</v>
      </c>
      <c r="D29" s="20">
        <f t="shared" si="0"/>
        <v>6.3290366465206058E-3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16.048185403956946</v>
      </c>
      <c r="D30" s="20">
        <f t="shared" si="0"/>
        <v>5.7919411016990156E-3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11.731889595972913</v>
      </c>
      <c r="D31" s="20">
        <f t="shared" si="0"/>
        <v>4.2341493347127128E-3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11.250502160294785</v>
      </c>
      <c r="D32" s="20">
        <f t="shared" si="0"/>
        <v>4.0604120800410304E-3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10.08249647461118</v>
      </c>
      <c r="D33" s="20">
        <f t="shared" si="0"/>
        <v>3.63886783889206E-3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8.7147528793256193</v>
      </c>
      <c r="D34" s="20">
        <f t="shared" si="0"/>
        <v>3.1452363069328923E-3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8.1904763204005349</v>
      </c>
      <c r="D35" s="20">
        <f t="shared" si="0"/>
        <v>2.956019964158911E-3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7.3770687676911164</v>
      </c>
      <c r="D36" s="20">
        <f t="shared" si="0"/>
        <v>2.662453525438153E-3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6.1143835719522173</v>
      </c>
      <c r="D37" s="20">
        <f t="shared" si="0"/>
        <v>2.2067385583177113E-3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1.9489108059197117E-3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4.8476384691829537</v>
      </c>
      <c r="D39" s="20">
        <f t="shared" si="0"/>
        <v>1.7495583325523604E-3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4.5198311201724746</v>
      </c>
      <c r="D40" s="20">
        <f t="shared" si="0"/>
        <v>1.6312495761178387E-3</v>
      </c>
    </row>
    <row r="41" spans="2:14">
      <c r="B41" s="22" t="s">
        <v>51</v>
      </c>
      <c r="C41" s="9">
        <f>[2]DOGE!$J$4</f>
        <v>4.2334637995981392</v>
      </c>
      <c r="D41" s="20">
        <f t="shared" si="0"/>
        <v>1.5278969158345802E-3</v>
      </c>
    </row>
    <row r="42" spans="2:14">
      <c r="B42" s="22" t="s">
        <v>56</v>
      </c>
      <c r="C42" s="9">
        <f>[2]SHIB!$J$4</f>
        <v>3.4079696857260333</v>
      </c>
      <c r="D42" s="20">
        <f t="shared" si="0"/>
        <v>1.2299683234737535E-3</v>
      </c>
    </row>
    <row r="43" spans="2:14">
      <c r="B43" s="22" t="s">
        <v>50</v>
      </c>
      <c r="C43" s="9">
        <f>[2]KAVA!$J$4</f>
        <v>2.6689029572841068</v>
      </c>
      <c r="D43" s="20">
        <f t="shared" si="0"/>
        <v>9.6323218766704993E-4</v>
      </c>
    </row>
    <row r="44" spans="2:14">
      <c r="B44" s="22" t="s">
        <v>36</v>
      </c>
      <c r="C44" s="9">
        <f>[2]AMP!$J$4</f>
        <v>1.9584037248336967</v>
      </c>
      <c r="D44" s="20">
        <f t="shared" si="0"/>
        <v>7.0680632994107493E-4</v>
      </c>
    </row>
    <row r="45" spans="2:14">
      <c r="B45" s="22" t="s">
        <v>40</v>
      </c>
      <c r="C45" s="9">
        <f>[2]SHPING!$J$4</f>
        <v>1.7424014220203805</v>
      </c>
      <c r="D45" s="20">
        <f t="shared" si="0"/>
        <v>6.2884906659729464E-4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6.1238877452877928E-4</v>
      </c>
    </row>
    <row r="47" spans="2:14">
      <c r="B47" s="22" t="s">
        <v>23</v>
      </c>
      <c r="C47" s="9">
        <f>[2]LUNA!J4</f>
        <v>1.4303752934963427</v>
      </c>
      <c r="D47" s="20">
        <f t="shared" si="0"/>
        <v>5.1623590111400024E-4</v>
      </c>
    </row>
    <row r="48" spans="2:14">
      <c r="B48" s="7" t="s">
        <v>28</v>
      </c>
      <c r="C48" s="1">
        <f>[2]ATLAS!O46</f>
        <v>0.82563484680409438</v>
      </c>
      <c r="D48" s="20">
        <f t="shared" si="0"/>
        <v>2.9797938420006762E-4</v>
      </c>
    </row>
    <row r="49" spans="2:4">
      <c r="B49" s="22" t="s">
        <v>43</v>
      </c>
      <c r="C49" s="9">
        <f>[2]TRX!$J$4</f>
        <v>0.74149198476879119</v>
      </c>
      <c r="D49" s="20">
        <f t="shared" si="0"/>
        <v>2.6761143363310209E-4</v>
      </c>
    </row>
    <row r="50" spans="2:4">
      <c r="B50" s="7" t="s">
        <v>25</v>
      </c>
      <c r="C50" s="1">
        <f>[2]POLIS!J4</f>
        <v>0.72661006814085438</v>
      </c>
      <c r="D50" s="20">
        <f t="shared" si="0"/>
        <v>2.6224040990551275E-4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2023-07-18T07:51:26Z</dcterms:modified>
</cp:coreProperties>
</file>