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/>
  <c r="C7" l="1"/>
  <c r="D15" s="1"/>
  <c r="D22" l="1"/>
  <c r="N9"/>
  <c r="D47"/>
  <c r="D33"/>
  <c r="D24"/>
  <c r="D12"/>
  <c r="D23"/>
  <c r="D28"/>
  <c r="D18"/>
  <c r="D16"/>
  <c r="D44"/>
  <c r="D29"/>
  <c r="D27"/>
  <c r="D42"/>
  <c r="D48"/>
  <c r="M9"/>
  <c r="M10" s="1"/>
  <c r="N11" s="1"/>
  <c r="D13"/>
  <c r="D21"/>
  <c r="D7"/>
  <c r="E7" s="1"/>
  <c r="D46"/>
  <c r="D39"/>
  <c r="M8"/>
  <c r="D40"/>
  <c r="D19"/>
  <c r="D36"/>
  <c r="D50"/>
  <c r="D45"/>
  <c r="D38"/>
  <c r="D49"/>
  <c r="D37"/>
  <c r="D14"/>
  <c r="D20"/>
  <c r="D31"/>
  <c r="D17"/>
  <c r="D32"/>
  <c r="D41"/>
  <c r="N8"/>
  <c r="D43"/>
  <c r="D34"/>
  <c r="D35"/>
  <c r="D30"/>
  <c r="D26"/>
  <c r="Q3"/>
  <c r="D25"/>
  <c r="M11" l="1"/>
  <c r="M12" s="1"/>
  <c r="N10"/>
  <c r="N12" l="1"/>
  <c r="N13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<sst xmlns="http://schemas.openxmlformats.org/spreadsheetml/2006/main" count="97" uniqueCount="60">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</sst>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968.35923134305665</c:v>
                </c:pt>
                <c:pt idx="1">
                  <c:v>869.7416839248383</c:v>
                </c:pt>
                <c:pt idx="2">
                  <c:v>198.48204245670917</c:v>
                </c:pt>
                <c:pt idx="3">
                  <c:v>731.5888855360264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968.35923134305665</v>
          </cell>
        </row>
      </sheetData>
      <sheetData sheetId="1">
        <row r="4">
          <cell r="J4">
            <v>869.7416839248383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0.71224463570896135</v>
          </cell>
        </row>
      </sheetData>
      <sheetData sheetId="4">
        <row r="46">
          <cell r="M46">
            <v>79.390000000000015</v>
          </cell>
          <cell r="O46">
            <v>0.87527151523171476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31.135372648752568</v>
          </cell>
        </row>
      </sheetData>
      <sheetData sheetId="8">
        <row r="4">
          <cell r="J4">
            <v>7.2922313924881195</v>
          </cell>
        </row>
      </sheetData>
      <sheetData sheetId="9">
        <row r="4">
          <cell r="J4">
            <v>19.809499450083734</v>
          </cell>
        </row>
      </sheetData>
      <sheetData sheetId="10">
        <row r="4">
          <cell r="J4">
            <v>11.524063706453573</v>
          </cell>
        </row>
      </sheetData>
      <sheetData sheetId="11">
        <row r="4">
          <cell r="J4">
            <v>37.560105040226453</v>
          </cell>
        </row>
      </sheetData>
      <sheetData sheetId="12">
        <row r="4">
          <cell r="J4">
            <v>2.0369426623815379</v>
          </cell>
        </row>
      </sheetData>
      <sheetData sheetId="13">
        <row r="4">
          <cell r="J4">
            <v>142.60623772206964</v>
          </cell>
        </row>
      </sheetData>
      <sheetData sheetId="14">
        <row r="4">
          <cell r="J4">
            <v>4.4363452689288216</v>
          </cell>
        </row>
      </sheetData>
      <sheetData sheetId="15">
        <row r="4">
          <cell r="J4">
            <v>32.174166528002431</v>
          </cell>
        </row>
      </sheetData>
      <sheetData sheetId="16">
        <row r="4">
          <cell r="J4">
            <v>4.1601048914941554</v>
          </cell>
        </row>
      </sheetData>
      <sheetData sheetId="17">
        <row r="4">
          <cell r="J4">
            <v>7.0600289372048088</v>
          </cell>
        </row>
      </sheetData>
      <sheetData sheetId="18">
        <row r="4">
          <cell r="J4">
            <v>9.3331755899293167</v>
          </cell>
        </row>
      </sheetData>
      <sheetData sheetId="19">
        <row r="4">
          <cell r="J4">
            <v>10.044329637597651</v>
          </cell>
        </row>
      </sheetData>
      <sheetData sheetId="20">
        <row r="4">
          <cell r="J4">
            <v>12.124123317152709</v>
          </cell>
        </row>
      </sheetData>
      <sheetData sheetId="21">
        <row r="4">
          <cell r="J4">
            <v>1.5274816809465037</v>
          </cell>
        </row>
      </sheetData>
      <sheetData sheetId="22">
        <row r="4">
          <cell r="J4">
            <v>29.899276193606354</v>
          </cell>
        </row>
      </sheetData>
      <sheetData sheetId="23">
        <row r="4">
          <cell r="J4">
            <v>37.325086882586923</v>
          </cell>
        </row>
      </sheetData>
      <sheetData sheetId="24">
        <row r="4">
          <cell r="J4">
            <v>25.173339832961151</v>
          </cell>
        </row>
      </sheetData>
      <sheetData sheetId="25">
        <row r="4">
          <cell r="J4">
            <v>29.876673509320511</v>
          </cell>
        </row>
      </sheetData>
      <sheetData sheetId="26">
        <row r="4">
          <cell r="J4">
            <v>3.4571430069211608</v>
          </cell>
        </row>
      </sheetData>
      <sheetData sheetId="27">
        <row r="4">
          <cell r="J4">
            <v>198.48204245670917</v>
          </cell>
        </row>
      </sheetData>
      <sheetData sheetId="28">
        <row r="4">
          <cell r="J4">
            <v>0.8072090039994142</v>
          </cell>
        </row>
      </sheetData>
      <sheetData sheetId="29">
        <row r="4">
          <cell r="J4">
            <v>10.478319029575403</v>
          </cell>
        </row>
      </sheetData>
      <sheetData sheetId="30">
        <row r="4">
          <cell r="J4">
            <v>16.741330945429361</v>
          </cell>
        </row>
      </sheetData>
      <sheetData sheetId="31">
        <row r="4">
          <cell r="J4">
            <v>4.8048585059189444</v>
          </cell>
        </row>
      </sheetData>
      <sheetData sheetId="32">
        <row r="4">
          <cell r="J4">
            <v>2.6603311809218373</v>
          </cell>
        </row>
      </sheetData>
      <sheetData sheetId="33">
        <row r="4">
          <cell r="J4">
            <v>1.7029127612888089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2.8657947562130574E-2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2792.2446234684544</v>
      </c>
      <c r="D7" s="20">
        <f>(C7*[1]Feuil1!$K$2-C4)/C4</f>
        <v>3.805251248409533E-2</v>
      </c>
      <c r="E7" s="31">
        <f>C7-C7/(1+D7)</f>
        <v>102.35698301901584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968.35923134305665</v>
      </c>
    </row>
    <row r="9" spans="2:20">
      <c r="M9" s="17" t="str">
        <f>IF(C13&gt;C7*[2]Params!F8,B13,"Others")</f>
        <v>BTC</v>
      </c>
      <c r="N9" s="18">
        <f>IF(C13&gt;C7*0.1,C13,C7)</f>
        <v>869.7416839248383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198.48204245670917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731.5888855360264</v>
      </c>
    </row>
    <row r="12" spans="2:20">
      <c r="B12" s="7" t="s">
        <v>19</v>
      </c>
      <c r="C12" s="1">
        <f>[2]ETH!J4</f>
        <v>968.35923134305665</v>
      </c>
      <c r="D12" s="20">
        <f>C12/$C$7</f>
        <v>0.3468031501266482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869.7416839248383</v>
      </c>
      <c r="D13" s="20">
        <f t="shared" ref="D13:D50" si="0">C13/$C$7</f>
        <v>0.31148477343810499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198.48204245670917</v>
      </c>
      <c r="D14" s="20">
        <f t="shared" si="0"/>
        <v>7.1083328727180026E-2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142.60623772206964</v>
      </c>
      <c r="D15" s="20">
        <f t="shared" si="0"/>
        <v>5.1072257968905257E-2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2.8432322631311506E-2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2.4765022168474499E-2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1.3440799450221952E-2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37.560105040226453</v>
      </c>
      <c r="D19" s="20">
        <f>C19/$C$7</f>
        <v>1.3451581113108298E-2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37.325086882586923</v>
      </c>
      <c r="D20" s="20">
        <f t="shared" si="0"/>
        <v>1.3367412929681877E-2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29.899276193606354</v>
      </c>
      <c r="D21" s="20">
        <f t="shared" si="0"/>
        <v>1.0707971623369533E-2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32.174166528002431</v>
      </c>
      <c r="D22" s="20">
        <f t="shared" si="0"/>
        <v>1.152268904292365E-2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31.135372648752568</v>
      </c>
      <c r="D23" s="20">
        <f t="shared" si="0"/>
        <v>1.1150660793493448E-2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29.876673509320511</v>
      </c>
      <c r="D24" s="20">
        <f t="shared" si="0"/>
        <v>1.069987681530871E-2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25.173339832961151</v>
      </c>
      <c r="D25" s="20">
        <f t="shared" si="0"/>
        <v>9.0154492988839489E-3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8.3588664846304377E-3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8.1177223786756611E-3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6.8582816272781868E-3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19.809499450083734</v>
      </c>
      <c r="D29" s="20">
        <f t="shared" si="0"/>
        <v>7.0944713380724084E-3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16.741330945429361</v>
      </c>
      <c r="D30" s="20">
        <f t="shared" si="0"/>
        <v>5.9956533910820861E-3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12.124123317152709</v>
      </c>
      <c r="D31" s="20">
        <f t="shared" si="0"/>
        <v>4.3420706105944378E-3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11.524063706453573</v>
      </c>
      <c r="D32" s="20">
        <f t="shared" si="0"/>
        <v>4.1271683754336239E-3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10.478319029575403</v>
      </c>
      <c r="D33" s="20">
        <f t="shared" si="0"/>
        <v>3.752650803409733E-3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9.3331755899293167</v>
      </c>
      <c r="D34" s="20">
        <f t="shared" si="0"/>
        <v>3.3425350742858216E-3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10.044329637597651</v>
      </c>
      <c r="D35" s="20">
        <f t="shared" si="0"/>
        <v>3.5972240946141897E-3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7.2922313924881195</v>
      </c>
      <c r="D36" s="20">
        <f t="shared" si="0"/>
        <v>2.6116019102330286E-3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7.0600289372048088</v>
      </c>
      <c r="D37" s="20">
        <f t="shared" si="0"/>
        <v>2.528442127837289E-3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1.9339279784492017E-3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4.8048585059189444</v>
      </c>
      <c r="D39" s="20">
        <f t="shared" si="0"/>
        <v>1.720787092053014E-3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4.1601048914941554</v>
      </c>
      <c r="D40" s="20">
        <f t="shared" si="0"/>
        <v>1.4898783783229494E-3</v>
      </c>
    </row>
    <row r="41" spans="2:14">
      <c r="B41" s="22" t="s">
        <v>51</v>
      </c>
      <c r="C41" s="9">
        <f>[2]DOGE!$J$4</f>
        <v>4.4363452689288216</v>
      </c>
      <c r="D41" s="20">
        <f t="shared" si="0"/>
        <v>1.5888096736374436E-3</v>
      </c>
    </row>
    <row r="42" spans="2:14">
      <c r="B42" s="22" t="s">
        <v>56</v>
      </c>
      <c r="C42" s="9">
        <f>[2]SHIB!$J$4</f>
        <v>3.4571430069211608</v>
      </c>
      <c r="D42" s="20">
        <f t="shared" si="0"/>
        <v>1.2381232567749694E-3</v>
      </c>
    </row>
    <row r="43" spans="2:14">
      <c r="B43" s="22" t="s">
        <v>50</v>
      </c>
      <c r="C43" s="9">
        <f>[2]KAVA!$J$4</f>
        <v>2.6603311809218373</v>
      </c>
      <c r="D43" s="20">
        <f t="shared" si="0"/>
        <v>9.5275720420843438E-4</v>
      </c>
    </row>
    <row r="44" spans="2:14">
      <c r="B44" s="22" t="s">
        <v>36</v>
      </c>
      <c r="C44" s="9">
        <f>[2]AMP!$J$4</f>
        <v>2.0369426623815379</v>
      </c>
      <c r="D44" s="20">
        <f t="shared" si="0"/>
        <v>7.2950007505119671E-4</v>
      </c>
    </row>
    <row r="45" spans="2:14">
      <c r="B45" s="22" t="s">
        <v>40</v>
      </c>
      <c r="C45" s="9">
        <f>[2]SHPING!$J$4</f>
        <v>1.7029127612888089</v>
      </c>
      <c r="D45" s="20">
        <f t="shared" si="0"/>
        <v>6.0987233961381734E-4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6.0768085494324867E-4</v>
      </c>
    </row>
    <row r="47" spans="2:14">
      <c r="B47" s="22" t="s">
        <v>23</v>
      </c>
      <c r="C47" s="9">
        <f>[2]LUNA!J4</f>
        <v>1.5274816809465037</v>
      </c>
      <c r="D47" s="20">
        <f t="shared" si="0"/>
        <v>5.4704436284278891E-4</v>
      </c>
    </row>
    <row r="48" spans="2:14">
      <c r="B48" s="7" t="s">
        <v>28</v>
      </c>
      <c r="C48" s="1">
        <f>[2]ATLAS!O46</f>
        <v>0.87527151523171476</v>
      </c>
      <c r="D48" s="20">
        <f t="shared" si="0"/>
        <v>3.1346519852708141E-4</v>
      </c>
    </row>
    <row r="49" spans="2:4">
      <c r="B49" s="22" t="s">
        <v>43</v>
      </c>
      <c r="C49" s="9">
        <f>[2]TRX!$J$4</f>
        <v>0.8072090039994142</v>
      </c>
      <c r="D49" s="20">
        <f t="shared" si="0"/>
        <v>2.8908964394270013E-4</v>
      </c>
    </row>
    <row r="50" spans="2:4">
      <c r="B50" s="7" t="s">
        <v>25</v>
      </c>
      <c r="C50" s="1">
        <f>[2]POLIS!J4</f>
        <v>0.71224463570896135</v>
      </c>
      <c r="D50" s="20">
        <f t="shared" si="0"/>
        <v>2.5507959786998509E-4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2023-07-22T07:29:53Z</dcterms:modified>
</cp:coreProperties>
</file>