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<sst xmlns="http://schemas.openxmlformats.org/spreadsheetml/2006/main" count="107" uniqueCount="67">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</sst>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1292.9266432194459</c:v>
                </c:pt>
                <c:pt idx="1">
                  <c:v>1269.4235629421937</c:v>
                </c:pt>
                <c:pt idx="2">
                  <c:v>539.94000000000005</c:v>
                </c:pt>
                <c:pt idx="3">
                  <c:v>250.51417021855923</c:v>
                </c:pt>
                <c:pt idx="4">
                  <c:v>219.85084372015115</c:v>
                </c:pt>
                <c:pt idx="5">
                  <c:v>796.52356905854322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1269.4235629421937</v>
          </cell>
        </row>
      </sheetData>
      <sheetData sheetId="1">
        <row r="4">
          <cell r="J4">
            <v>1292.9266432194459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2.4679381874441879</v>
          </cell>
        </row>
      </sheetData>
      <sheetData sheetId="4">
        <row r="47">
          <cell r="M47">
            <v>111.75</v>
          </cell>
          <cell r="O47">
            <v>2.2734923506164115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2.7442963670643108</v>
          </cell>
        </row>
      </sheetData>
      <sheetData sheetId="8">
        <row r="4">
          <cell r="J4">
            <v>37.859361586652575</v>
          </cell>
        </row>
      </sheetData>
      <sheetData sheetId="9">
        <row r="4">
          <cell r="J4">
            <v>9.4684024129520097</v>
          </cell>
        </row>
      </sheetData>
      <sheetData sheetId="10">
        <row r="4">
          <cell r="J4">
            <v>20.118150400755795</v>
          </cell>
        </row>
      </sheetData>
      <sheetData sheetId="11">
        <row r="4">
          <cell r="J4">
            <v>11.948792257193478</v>
          </cell>
        </row>
      </sheetData>
      <sheetData sheetId="12">
        <row r="4">
          <cell r="J4">
            <v>48.292648845190627</v>
          </cell>
        </row>
      </sheetData>
      <sheetData sheetId="13">
        <row r="4">
          <cell r="J4">
            <v>3.4901001799285023</v>
          </cell>
        </row>
      </sheetData>
      <sheetData sheetId="14">
        <row r="4">
          <cell r="J4">
            <v>219.85084372015115</v>
          </cell>
        </row>
      </sheetData>
      <sheetData sheetId="15">
        <row r="4">
          <cell r="J4">
            <v>4.9155195193521894</v>
          </cell>
        </row>
      </sheetData>
      <sheetData sheetId="16">
        <row r="4">
          <cell r="J4">
            <v>43.854814246465615</v>
          </cell>
        </row>
      </sheetData>
      <sheetData sheetId="17">
        <row r="4">
          <cell r="J4">
            <v>5.581116333251515</v>
          </cell>
        </row>
      </sheetData>
      <sheetData sheetId="18">
        <row r="4">
          <cell r="J4">
            <v>4.4238091679671898</v>
          </cell>
        </row>
      </sheetData>
      <sheetData sheetId="19">
        <row r="4">
          <cell r="J4">
            <v>11.744578347771931</v>
          </cell>
        </row>
      </sheetData>
      <sheetData sheetId="20">
        <row r="4">
          <cell r="J4">
            <v>2.2546825792415315</v>
          </cell>
        </row>
      </sheetData>
      <sheetData sheetId="21">
        <row r="4">
          <cell r="J4">
            <v>14.580366100727256</v>
          </cell>
        </row>
      </sheetData>
      <sheetData sheetId="22">
        <row r="4">
          <cell r="J4">
            <v>7.972771559715027</v>
          </cell>
        </row>
      </sheetData>
      <sheetData sheetId="23">
        <row r="4">
          <cell r="J4">
            <v>10.688030791920472</v>
          </cell>
        </row>
      </sheetData>
      <sheetData sheetId="24">
        <row r="4">
          <cell r="J4">
            <v>5.1261891750260027</v>
          </cell>
        </row>
      </sheetData>
      <sheetData sheetId="25">
        <row r="4">
          <cell r="J4">
            <v>15.078872689978056</v>
          </cell>
        </row>
      </sheetData>
      <sheetData sheetId="26">
        <row r="4">
          <cell r="J4">
            <v>48.314526931760682</v>
          </cell>
        </row>
      </sheetData>
      <sheetData sheetId="27">
        <row r="4">
          <cell r="J4">
            <v>1.5611381756981226</v>
          </cell>
        </row>
      </sheetData>
      <sheetData sheetId="28">
        <row r="4">
          <cell r="J4">
            <v>39.276476334950857</v>
          </cell>
        </row>
      </sheetData>
      <sheetData sheetId="29">
        <row r="4">
          <cell r="J4">
            <v>33.360172109358906</v>
          </cell>
        </row>
      </sheetData>
      <sheetData sheetId="30">
        <row r="4">
          <cell r="J4">
            <v>2.5862241090139686</v>
          </cell>
        </row>
      </sheetData>
      <sheetData sheetId="31">
        <row r="4">
          <cell r="J4">
            <v>4.1378378299818221</v>
          </cell>
        </row>
      </sheetData>
      <sheetData sheetId="32">
        <row r="4">
          <cell r="J4">
            <v>2.6672179642376896</v>
          </cell>
        </row>
      </sheetData>
      <sheetData sheetId="33">
        <row r="4">
          <cell r="J4">
            <v>250.51417021855923</v>
          </cell>
        </row>
      </sheetData>
      <sheetData sheetId="34">
        <row r="4">
          <cell r="J4">
            <v>0.97234889366726196</v>
          </cell>
        </row>
      </sheetData>
      <sheetData sheetId="35">
        <row r="4">
          <cell r="J4">
            <v>10.880087515285096</v>
          </cell>
        </row>
      </sheetData>
      <sheetData sheetId="36">
        <row r="4">
          <cell r="J4">
            <v>17.599308966409009</v>
          </cell>
        </row>
      </sheetData>
      <sheetData sheetId="37">
        <row r="4">
          <cell r="J4">
            <v>19.105513947420675</v>
          </cell>
        </row>
      </sheetData>
      <sheetData sheetId="38">
        <row r="4">
          <cell r="J4">
            <v>17.601989581544426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0.13664352703564508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4369.178789158892</v>
      </c>
      <c r="D7" s="20">
        <f>(C7*[1]Feuil1!$K$2-C4)/C4</f>
        <v>0.53274969087686652</v>
      </c>
      <c r="E7" s="31">
        <f>C7-C7/(1+D7)</f>
        <v>1518.6293386094417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1292.9266432194459</v>
      </c>
    </row>
    <row r="9" spans="2:20">
      <c r="M9" s="17" t="str">
        <f>IF(C13&gt;C7*Params!F8,B13,"Others")</f>
        <v>ETH</v>
      </c>
      <c r="N9" s="18">
        <f>IF(C13&gt;C7*0.1,C13,C7)</f>
        <v>1269.4235629421937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250.51417021855923</v>
      </c>
    </row>
    <row r="12" spans="2:20">
      <c r="B12" s="7" t="s">
        <v>4</v>
      </c>
      <c r="C12" s="1">
        <f>[2]BTC!J4</f>
        <v>1292.9266432194459</v>
      </c>
      <c r="D12" s="20">
        <f>C12/$C$7</f>
        <v>0.29591982970061664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219.85084372015115</v>
      </c>
    </row>
    <row r="13" spans="2:20">
      <c r="B13" s="7" t="s">
        <v>19</v>
      </c>
      <c r="C13" s="1">
        <f>[2]ETH!J4</f>
        <v>1269.4235629421937</v>
      </c>
      <c r="D13" s="20">
        <f t="shared" ref="D13:D55" si="0">C13/$C$7</f>
        <v>0.29054053958422921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796.52356905854322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0.12357928710533349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250.51417021855923</v>
      </c>
      <c r="D15" s="20">
        <f t="shared" si="0"/>
        <v>5.7336671788335208E-2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219.85084372015115</v>
      </c>
      <c r="D16" s="20">
        <f t="shared" si="0"/>
        <v>5.0318573427496315E-2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2.5576888791386108E-2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2.0598836610512303E-2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1.4316191444306051E-2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1.1604011290588597E-2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48.314526931760682</v>
      </c>
      <c r="D21" s="20">
        <f t="shared" si="0"/>
        <v>1.1058033846461495E-2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48.292648845190627</v>
      </c>
      <c r="D22" s="20">
        <f t="shared" si="0"/>
        <v>1.1053026478343638E-2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43.854814246465615</v>
      </c>
      <c r="D23" s="20">
        <f t="shared" si="0"/>
        <v>1.0037312813859027E-2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39.276476334950857</v>
      </c>
      <c r="D24" s="20">
        <f t="shared" si="0"/>
        <v>8.9894413184478418E-3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37.859361586652575</v>
      </c>
      <c r="D25" s="20">
        <f t="shared" si="0"/>
        <v>8.6650978166862465E-3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33.360172109358906</v>
      </c>
      <c r="D26" s="20">
        <f t="shared" si="0"/>
        <v>7.6353414953250409E-3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20.118150400755795</v>
      </c>
      <c r="D27" s="20">
        <f t="shared" si="0"/>
        <v>4.604561033454236E-3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19.105513947420675</v>
      </c>
      <c r="D28" s="20">
        <f t="shared" si="0"/>
        <v>4.3727928906975829E-3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17.599308966409009</v>
      </c>
      <c r="D29" s="20">
        <f t="shared" si="0"/>
        <v>4.0280587761887037E-3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17.601989581544426</v>
      </c>
      <c r="D30" s="20">
        <f t="shared" si="0"/>
        <v>4.028672304557483E-3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15.078872689978056</v>
      </c>
      <c r="D31" s="20">
        <f t="shared" si="0"/>
        <v>3.451191497906379E-3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14.580366100727256</v>
      </c>
      <c r="D32" s="20">
        <f t="shared" si="0"/>
        <v>3.3370953225592566E-3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11.948792257193478</v>
      </c>
      <c r="D33" s="20">
        <f t="shared" si="0"/>
        <v>2.7347913266542552E-3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11.744578347771931</v>
      </c>
      <c r="D34" s="20">
        <f t="shared" si="0"/>
        <v>2.6880516716123841E-3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10.880087515285096</v>
      </c>
      <c r="D35" s="20">
        <f t="shared" si="0"/>
        <v>2.4901905003936941E-3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10.688030791920472</v>
      </c>
      <c r="D36" s="20">
        <f t="shared" si="0"/>
        <v>2.4462333330099359E-3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2.4031976045597687E-3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9.4684024129520097</v>
      </c>
      <c r="D38" s="20">
        <f t="shared" si="0"/>
        <v>2.1670897140775433E-3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7.972771559715027</v>
      </c>
      <c r="D39" s="20">
        <f t="shared" si="0"/>
        <v>1.8247757632389909E-3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1.4602286397229832E-3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5.581116333251515</v>
      </c>
      <c r="D41" s="20">
        <f t="shared" si="0"/>
        <v>1.2773833716989943E-3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5.1261891750260027</v>
      </c>
      <c r="D42" s="20">
        <f t="shared" si="0"/>
        <v>1.1732614805659721E-3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4.9155195193521894</v>
      </c>
      <c r="D43" s="20">
        <f t="shared" si="0"/>
        <v>1.1250442603879969E-3</v>
      </c>
    </row>
    <row r="44" spans="2:14">
      <c r="B44" s="22" t="s">
        <v>37</v>
      </c>
      <c r="C44" s="9">
        <f>[2]GRT!$J$4</f>
        <v>4.4238091679671898</v>
      </c>
      <c r="D44" s="20">
        <f t="shared" si="0"/>
        <v>1.0125035805226947E-3</v>
      </c>
    </row>
    <row r="45" spans="2:14">
      <c r="B45" s="22" t="s">
        <v>56</v>
      </c>
      <c r="C45" s="9">
        <f>[2]SHIB!$J$4</f>
        <v>4.1378378299818221</v>
      </c>
      <c r="D45" s="20">
        <f t="shared" si="0"/>
        <v>9.4705161533991495E-4</v>
      </c>
    </row>
    <row r="46" spans="2:14">
      <c r="B46" s="22" t="s">
        <v>36</v>
      </c>
      <c r="C46" s="9">
        <f>[2]AMP!$J$4</f>
        <v>3.4901001799285023</v>
      </c>
      <c r="D46" s="20">
        <f t="shared" si="0"/>
        <v>7.9880003734074238E-4</v>
      </c>
    </row>
    <row r="47" spans="2:14">
      <c r="B47" s="22" t="s">
        <v>64</v>
      </c>
      <c r="C47" s="10">
        <f>[2]ACE!$J$4</f>
        <v>2.7442963670643108</v>
      </c>
      <c r="D47" s="20">
        <f t="shared" si="0"/>
        <v>6.28103471955336E-4</v>
      </c>
    </row>
    <row r="48" spans="2:14">
      <c r="B48" s="22" t="s">
        <v>40</v>
      </c>
      <c r="C48" s="9">
        <f>[2]SHPING!$J$4</f>
        <v>2.6672179642376896</v>
      </c>
      <c r="D48" s="20">
        <f t="shared" si="0"/>
        <v>6.1046207833283792E-4</v>
      </c>
    </row>
    <row r="49" spans="2:4">
      <c r="B49" s="22" t="s">
        <v>62</v>
      </c>
      <c r="C49" s="10">
        <f>[2]SEI!$J$4</f>
        <v>2.5862241090139686</v>
      </c>
      <c r="D49" s="20">
        <f t="shared" si="0"/>
        <v>5.9192453177496105E-4</v>
      </c>
    </row>
    <row r="50" spans="2:4">
      <c r="B50" s="7" t="s">
        <v>25</v>
      </c>
      <c r="C50" s="1">
        <f>[2]POLIS!J4</f>
        <v>2.4679381874441879</v>
      </c>
      <c r="D50" s="20">
        <f t="shared" si="0"/>
        <v>5.6485172764451908E-4</v>
      </c>
    </row>
    <row r="51" spans="2:4">
      <c r="B51" s="22" t="s">
        <v>50</v>
      </c>
      <c r="C51" s="9">
        <f>[2]KAVA!$J$4</f>
        <v>2.2546825792415315</v>
      </c>
      <c r="D51" s="20">
        <f t="shared" si="0"/>
        <v>5.1604264509294182E-4</v>
      </c>
    </row>
    <row r="52" spans="2:4">
      <c r="B52" s="7" t="s">
        <v>28</v>
      </c>
      <c r="C52" s="1">
        <f>[2]ATLAS!O47</f>
        <v>2.2734923506164115</v>
      </c>
      <c r="D52" s="20">
        <f t="shared" si="0"/>
        <v>5.2034774961774461E-4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3.8835526809069966E-4</v>
      </c>
    </row>
    <row r="54" spans="2:4">
      <c r="B54" s="22" t="s">
        <v>63</v>
      </c>
      <c r="C54" s="10">
        <f>[2]MEME!$J$4</f>
        <v>1.5611381756981226</v>
      </c>
      <c r="D54" s="20">
        <f t="shared" si="0"/>
        <v>3.5730700230709864E-4</v>
      </c>
    </row>
    <row r="55" spans="2:4">
      <c r="B55" s="22" t="s">
        <v>43</v>
      </c>
      <c r="C55" s="9">
        <f>[2]TRX!$J$4</f>
        <v>0.97234889366726196</v>
      </c>
      <c r="D55" s="20">
        <f t="shared" si="0"/>
        <v>2.2254728876738145E-4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2024-01-07T17:20:57Z</dcterms:modified>
</cp:coreProperties>
</file>