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<sst xmlns="http://schemas.openxmlformats.org/spreadsheetml/2006/main" count="100" uniqueCount="62">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</sst>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1035.2132151387589</c:v>
                </c:pt>
                <c:pt idx="1">
                  <c:v>1005.9997372223107</c:v>
                </c:pt>
                <c:pt idx="2">
                  <c:v>222.5203429831729</c:v>
                </c:pt>
                <c:pt idx="3">
                  <c:v>842.0269121110299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1005.9997372223107</v>
          </cell>
        </row>
      </sheetData>
      <sheetData sheetId="1">
        <row r="4">
          <cell r="J4">
            <v>1035.2132151387589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1.5710874131298589</v>
          </cell>
        </row>
      </sheetData>
      <sheetData sheetId="4">
        <row r="46">
          <cell r="M46">
            <v>82.26</v>
          </cell>
          <cell r="O46">
            <v>3.5391375464175514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39.662018027586981</v>
          </cell>
        </row>
      </sheetData>
      <sheetData sheetId="8">
        <row r="4">
          <cell r="J4">
            <v>7.9428188014348073</v>
          </cell>
        </row>
      </sheetData>
      <sheetData sheetId="9">
        <row r="4">
          <cell r="J4">
            <v>17.822839736037121</v>
          </cell>
        </row>
      </sheetData>
      <sheetData sheetId="10">
        <row r="4">
          <cell r="J4">
            <v>10.391388338983479</v>
          </cell>
        </row>
      </sheetData>
      <sheetData sheetId="11">
        <row r="4">
          <cell r="J4">
            <v>41.013461348303345</v>
          </cell>
        </row>
      </sheetData>
      <sheetData sheetId="12">
        <row r="4">
          <cell r="J4">
            <v>1.7752329002044793</v>
          </cell>
        </row>
      </sheetData>
      <sheetData sheetId="13">
        <row r="4">
          <cell r="J4">
            <v>171.64866198940115</v>
          </cell>
        </row>
      </sheetData>
      <sheetData sheetId="14">
        <row r="4">
          <cell r="J4">
            <v>4.5972790969475081</v>
          </cell>
        </row>
      </sheetData>
      <sheetData sheetId="15">
        <row r="4">
          <cell r="J4">
            <v>33.855558913359495</v>
          </cell>
        </row>
      </sheetData>
      <sheetData sheetId="16">
        <row r="4">
          <cell r="J4">
            <v>5.2381530807891261</v>
          </cell>
        </row>
      </sheetData>
      <sheetData sheetId="17">
        <row r="4">
          <cell r="J4">
            <v>9.3379459474209572</v>
          </cell>
        </row>
      </sheetData>
      <sheetData sheetId="18">
        <row r="4">
          <cell r="J4">
            <v>10.589025829200201</v>
          </cell>
        </row>
      </sheetData>
      <sheetData sheetId="19">
        <row r="4">
          <cell r="J4">
            <v>10.237031145208046</v>
          </cell>
        </row>
      </sheetData>
      <sheetData sheetId="20">
        <row r="4">
          <cell r="J4">
            <v>12.108467434767105</v>
          </cell>
        </row>
      </sheetData>
      <sheetData sheetId="21">
        <row r="4">
          <cell r="J4">
            <v>1.2159138606370672</v>
          </cell>
        </row>
      </sheetData>
      <sheetData sheetId="22">
        <row r="4">
          <cell r="J4">
            <v>22.771302625418603</v>
          </cell>
        </row>
      </sheetData>
      <sheetData sheetId="23">
        <row r="4">
          <cell r="J4">
            <v>39.299082165079859</v>
          </cell>
        </row>
      </sheetData>
      <sheetData sheetId="24">
        <row r="4">
          <cell r="J4">
            <v>32.443934801278168</v>
          </cell>
        </row>
      </sheetData>
      <sheetData sheetId="25">
        <row r="4">
          <cell r="J4">
            <v>35.954549994899438</v>
          </cell>
        </row>
      </sheetData>
      <sheetData sheetId="26">
        <row r="4">
          <cell r="J4">
            <v>3.6627189084074492</v>
          </cell>
        </row>
      </sheetData>
      <sheetData sheetId="27">
        <row r="4">
          <cell r="J4">
            <v>222.5203429831729</v>
          </cell>
        </row>
      </sheetData>
      <sheetData sheetId="28">
        <row r="4">
          <cell r="J4">
            <v>0.90371915029458538</v>
          </cell>
        </row>
      </sheetData>
      <sheetData sheetId="29">
        <row r="4">
          <cell r="J4">
            <v>9.6983744953099063</v>
          </cell>
        </row>
      </sheetData>
      <sheetData sheetId="30">
        <row r="4">
          <cell r="J4">
            <v>21.333313995561436</v>
          </cell>
        </row>
      </sheetData>
      <sheetData sheetId="31">
        <row r="4">
          <cell r="J4">
            <v>5.9823167743241932</v>
          </cell>
        </row>
      </sheetData>
      <sheetData sheetId="32">
        <row r="4">
          <cell r="J4">
            <v>2.1644459119362689</v>
          </cell>
        </row>
      </sheetData>
      <sheetData sheetId="33">
        <row r="4">
          <cell r="J4">
            <v>2.209268684842955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22" sqref="B20:D2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4.0076237146038605E-2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3129.2858045280914</v>
      </c>
      <c r="D7" s="20">
        <f>(C7*[1]Feuil1!$K$2-C4)/C4</f>
        <v>0.16689486696516651</v>
      </c>
      <c r="E7" s="31">
        <f>C7-C7/(1+D7)</f>
        <v>447.56537442056469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1035.2132151387589</v>
      </c>
    </row>
    <row r="9" spans="2:20">
      <c r="M9" s="17" t="str">
        <f>IF(C13&gt;C7*[2]Params!F8,B13,"Others")</f>
        <v>ETH</v>
      </c>
      <c r="N9" s="18">
        <f>IF(C13&gt;C7*0.1,C13,C7)</f>
        <v>1005.9997372223107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222.5203429831729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842.0269121110299</v>
      </c>
    </row>
    <row r="12" spans="2:20">
      <c r="B12" s="7" t="s">
        <v>4</v>
      </c>
      <c r="C12" s="1">
        <f>[2]BTC!J4</f>
        <v>1035.2132151387589</v>
      </c>
      <c r="D12" s="20">
        <f>C12/$C$7</f>
        <v>0.33081453079191436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1005.9997372223107</v>
      </c>
      <c r="D13" s="20">
        <f t="shared" ref="D13:D50" si="0">C13/$C$7</f>
        <v>0.3214790211129403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222.5203429831729</v>
      </c>
      <c r="D14" s="20">
        <f t="shared" si="0"/>
        <v>7.1108986804971575E-2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171.64866198940115</v>
      </c>
      <c r="D15" s="20">
        <f t="shared" si="0"/>
        <v>5.4852344180587383E-2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3.4592557778954459E-2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2.6287148294658606E-2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2.2097693953022645E-2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41.013461348303345</v>
      </c>
      <c r="D19" s="20">
        <f>C19/$C$7</f>
        <v>1.310633285363602E-2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39.662018027586981</v>
      </c>
      <c r="D20" s="20">
        <f t="shared" si="0"/>
        <v>1.2674463281748139E-2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35.954549994899438</v>
      </c>
      <c r="D21" s="20">
        <f t="shared" si="0"/>
        <v>1.1489698365957188E-2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39.299082165079859</v>
      </c>
      <c r="D22" s="20">
        <f t="shared" si="0"/>
        <v>1.2558482867948303E-2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33.855558913359495</v>
      </c>
      <c r="D23" s="20">
        <f t="shared" si="0"/>
        <v>1.0818941134865451E-2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32.443934801278168</v>
      </c>
      <c r="D24" s="20">
        <f t="shared" si="0"/>
        <v>1.0367840084894655E-2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7.2433993193807651E-3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22.771302625418603</v>
      </c>
      <c r="D26" s="20">
        <f t="shared" si="0"/>
        <v>7.2768369678692883E-3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21.333313995561436</v>
      </c>
      <c r="D27" s="20">
        <f t="shared" si="0"/>
        <v>6.8173108268640816E-3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17.822839736037121</v>
      </c>
      <c r="D28" s="20">
        <f t="shared" si="0"/>
        <v>5.6954975829460472E-3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5.4229626374952163E-3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12.108467434767105</v>
      </c>
      <c r="D30" s="20">
        <f t="shared" si="0"/>
        <v>3.8694028577530679E-3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10.589025829200201</v>
      </c>
      <c r="D31" s="20">
        <f t="shared" si="0"/>
        <v>3.383847462535327E-3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10.391388338983479</v>
      </c>
      <c r="D32" s="20">
        <f t="shared" si="0"/>
        <v>3.3206900833241534E-3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10.237031145208046</v>
      </c>
      <c r="D33" s="20">
        <f t="shared" si="0"/>
        <v>3.2713634307211612E-3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9.6983744953099063</v>
      </c>
      <c r="D34" s="20">
        <f t="shared" si="0"/>
        <v>3.0992293772835683E-3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9.3379459474209572</v>
      </c>
      <c r="D35" s="20">
        <f t="shared" si="0"/>
        <v>2.9840502052924998E-3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7.9428188014348073</v>
      </c>
      <c r="D36" s="20">
        <f t="shared" si="0"/>
        <v>2.5382209544240128E-3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5.2381530807891261</v>
      </c>
      <c r="D37" s="20">
        <f t="shared" si="0"/>
        <v>1.6739132850088329E-3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5.9823167743241932</v>
      </c>
      <c r="D38" s="20">
        <f t="shared" si="0"/>
        <v>1.9117195257997057E-3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1.7256333672642412E-3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4.5972790969475081</v>
      </c>
      <c r="D40" s="20">
        <f t="shared" si="0"/>
        <v>1.4691144830220441E-3</v>
      </c>
    </row>
    <row r="41" spans="2:14">
      <c r="B41" s="22" t="s">
        <v>56</v>
      </c>
      <c r="C41" s="9">
        <f>[2]SHIB!$J$4</f>
        <v>3.6627189084074492</v>
      </c>
      <c r="D41" s="20">
        <f t="shared" si="0"/>
        <v>1.1704648080106577E-3</v>
      </c>
    </row>
    <row r="42" spans="2:14">
      <c r="B42" s="7" t="s">
        <v>28</v>
      </c>
      <c r="C42" s="1">
        <f>[2]ATLAS!O46</f>
        <v>3.5391375464175514</v>
      </c>
      <c r="D42" s="20">
        <f t="shared" si="0"/>
        <v>1.1309729335992266E-3</v>
      </c>
    </row>
    <row r="43" spans="2:14">
      <c r="B43" s="22" t="s">
        <v>40</v>
      </c>
      <c r="C43" s="9">
        <f>[2]SHPING!$J$4</f>
        <v>2.209268684842955</v>
      </c>
      <c r="D43" s="20">
        <f t="shared" si="0"/>
        <v>7.0599773329944253E-4</v>
      </c>
    </row>
    <row r="44" spans="2:14">
      <c r="B44" s="22" t="s">
        <v>50</v>
      </c>
      <c r="C44" s="9">
        <f>[2]KAVA!$J$4</f>
        <v>2.1644459119362689</v>
      </c>
      <c r="D44" s="20">
        <f t="shared" si="0"/>
        <v>6.9167409023627861E-4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5.4223030620748395E-4</v>
      </c>
    </row>
    <row r="46" spans="2:14">
      <c r="B46" s="22" t="s">
        <v>36</v>
      </c>
      <c r="C46" s="9">
        <f>[2]AMP!$J$4</f>
        <v>1.7752329002044793</v>
      </c>
      <c r="D46" s="20">
        <f t="shared" si="0"/>
        <v>5.6729650504780003E-4</v>
      </c>
    </row>
    <row r="47" spans="2:14">
      <c r="B47" s="7" t="s">
        <v>25</v>
      </c>
      <c r="C47" s="1">
        <f>[2]POLIS!J4</f>
        <v>1.5710874131298589</v>
      </c>
      <c r="D47" s="20">
        <f t="shared" si="0"/>
        <v>5.0205941907143414E-4</v>
      </c>
    </row>
    <row r="48" spans="2:14">
      <c r="B48" s="22" t="s">
        <v>23</v>
      </c>
      <c r="C48" s="9">
        <f>[2]LUNA!J4</f>
        <v>1.2159138606370672</v>
      </c>
      <c r="D48" s="20">
        <f t="shared" si="0"/>
        <v>3.8855954252488989E-4</v>
      </c>
    </row>
    <row r="49" spans="2:4">
      <c r="B49" s="22" t="s">
        <v>43</v>
      </c>
      <c r="C49" s="9">
        <f>[2]TRX!$J$4</f>
        <v>0.90371915029458538</v>
      </c>
      <c r="D49" s="20">
        <f t="shared" si="0"/>
        <v>2.8879405933037486E-4</v>
      </c>
    </row>
    <row r="50" spans="2:4">
      <c r="B50" s="7" t="s">
        <v>5</v>
      </c>
      <c r="C50" s="1">
        <f>H$2</f>
        <v>0.19</v>
      </c>
      <c r="D50" s="20">
        <f t="shared" si="0"/>
        <v>6.0716729588926999E-5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2023-11-07T09:38:29Z</dcterms:modified>
</cp:coreProperties>
</file>