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K2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6" s="1"/>
  <c r="N25"/>
  <c r="M26" l="1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<sst xmlns="http://schemas.openxmlformats.org/spreadsheetml/2006/main" count="107" uniqueCount="67">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</sst>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1236.0221382927866</c:v>
                </c:pt>
                <c:pt idx="1">
                  <c:v>1235.2710428995067</c:v>
                </c:pt>
                <c:pt idx="2">
                  <c:v>351.48</c:v>
                </c:pt>
                <c:pt idx="3">
                  <c:v>281.07814979180785</c:v>
                </c:pt>
                <c:pt idx="4">
                  <c:v>1040.947477555954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1236.0221382927866</v>
          </cell>
        </row>
      </sheetData>
      <sheetData sheetId="1">
        <row r="4">
          <cell r="J4">
            <v>1235.2710428995067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2.8786089710513987</v>
          </cell>
        </row>
      </sheetData>
      <sheetData sheetId="4">
        <row r="47">
          <cell r="M47">
            <v>117.75</v>
          </cell>
          <cell r="O47">
            <v>1.7396645297285254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4.1830768851501512</v>
          </cell>
        </row>
      </sheetData>
      <sheetData sheetId="8">
        <row r="4">
          <cell r="J4">
            <v>41.90709517885238</v>
          </cell>
        </row>
      </sheetData>
      <sheetData sheetId="9">
        <row r="4">
          <cell r="J4">
            <v>12.222496423815157</v>
          </cell>
        </row>
      </sheetData>
      <sheetData sheetId="10">
        <row r="4">
          <cell r="J4">
            <v>21.99520542382237</v>
          </cell>
        </row>
      </sheetData>
      <sheetData sheetId="11">
        <row r="4">
          <cell r="J4">
            <v>12.76114352372511</v>
          </cell>
        </row>
      </sheetData>
      <sheetData sheetId="12">
        <row r="4">
          <cell r="J4">
            <v>54.457828696369027</v>
          </cell>
        </row>
      </sheetData>
      <sheetData sheetId="13">
        <row r="4">
          <cell r="J4">
            <v>3.5763066009999105</v>
          </cell>
        </row>
      </sheetData>
      <sheetData sheetId="14">
        <row r="4">
          <cell r="J4">
            <v>180.83368930903387</v>
          </cell>
        </row>
      </sheetData>
      <sheetData sheetId="15">
        <row r="4">
          <cell r="J4">
            <v>5.5695196304431986</v>
          </cell>
        </row>
      </sheetData>
      <sheetData sheetId="16">
        <row r="4">
          <cell r="J4">
            <v>39.599788432440654</v>
          </cell>
        </row>
      </sheetData>
      <sheetData sheetId="17">
        <row r="4">
          <cell r="J4">
            <v>5.7526611591013523</v>
          </cell>
        </row>
      </sheetData>
      <sheetData sheetId="18">
        <row r="4">
          <cell r="J4">
            <v>4.2198024193655579</v>
          </cell>
        </row>
      </sheetData>
      <sheetData sheetId="19">
        <row r="4">
          <cell r="J4">
            <v>13.698521004727677</v>
          </cell>
        </row>
      </sheetData>
      <sheetData sheetId="20">
        <row r="4">
          <cell r="J4">
            <v>2.2567429028890564</v>
          </cell>
        </row>
      </sheetData>
      <sheetData sheetId="21">
        <row r="4">
          <cell r="J4">
            <v>11.589405113223263</v>
          </cell>
        </row>
      </sheetData>
      <sheetData sheetId="22">
        <row r="4">
          <cell r="J4">
            <v>7.7924535583087904</v>
          </cell>
        </row>
      </sheetData>
      <sheetData sheetId="23">
        <row r="4">
          <cell r="J4">
            <v>11.64498472889758</v>
          </cell>
        </row>
      </sheetData>
      <sheetData sheetId="24">
        <row r="4">
          <cell r="J4">
            <v>4.0613141288166092</v>
          </cell>
        </row>
      </sheetData>
      <sheetData sheetId="25">
        <row r="4">
          <cell r="J4">
            <v>20.873906056382097</v>
          </cell>
        </row>
      </sheetData>
      <sheetData sheetId="26">
        <row r="4">
          <cell r="J4">
            <v>44.121150260149264</v>
          </cell>
        </row>
      </sheetData>
      <sheetData sheetId="27">
        <row r="4">
          <cell r="J4">
            <v>2.0250997740580625</v>
          </cell>
        </row>
      </sheetData>
      <sheetData sheetId="28">
        <row r="4">
          <cell r="J4">
            <v>43.353992071142635</v>
          </cell>
        </row>
      </sheetData>
      <sheetData sheetId="29">
        <row r="4">
          <cell r="J4">
            <v>50.614636285201421</v>
          </cell>
        </row>
      </sheetData>
      <sheetData sheetId="30">
        <row r="4">
          <cell r="J4">
            <v>2.0116834980072227</v>
          </cell>
        </row>
      </sheetData>
      <sheetData sheetId="31">
        <row r="4">
          <cell r="J4">
            <v>4.4592563894712143</v>
          </cell>
        </row>
      </sheetData>
      <sheetData sheetId="32">
        <row r="4">
          <cell r="J4">
            <v>3.0945276356746967</v>
          </cell>
        </row>
      </sheetData>
      <sheetData sheetId="33">
        <row r="4">
          <cell r="J4">
            <v>281.07814979180785</v>
          </cell>
        </row>
      </sheetData>
      <sheetData sheetId="34">
        <row r="4">
          <cell r="J4">
            <v>0.94226046670707719</v>
          </cell>
        </row>
      </sheetData>
      <sheetData sheetId="35">
        <row r="4">
          <cell r="J4">
            <v>12.023724862401339</v>
          </cell>
        </row>
      </sheetData>
      <sheetData sheetId="36">
        <row r="4">
          <cell r="J4">
            <v>18.743553467935669</v>
          </cell>
        </row>
      </sheetData>
      <sheetData sheetId="37">
        <row r="4">
          <cell r="J4">
            <v>0.90996579726244875</v>
          </cell>
        </row>
      </sheetData>
      <sheetData sheetId="38">
        <row r="4">
          <cell r="J4">
            <v>0.98661877079893823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7" sqref="N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351.48</f>
        <v>351.48</v>
      </c>
      <c r="P2" t="s">
        <v>8</v>
      </c>
      <c r="Q2" s="10">
        <f>N2+K2+H2</f>
        <v>430.03000000000003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0.10375171868751619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4144.7988085400548</v>
      </c>
      <c r="D7" s="20">
        <f>(C7*[1]Feuil1!$K$2-C4)/C4</f>
        <v>0.4700134556117388</v>
      </c>
      <c r="E7" s="31">
        <f>C7-C7/(1+D7)</f>
        <v>1325.2335911487503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1236.0221382927866</v>
      </c>
    </row>
    <row r="9" spans="2:20">
      <c r="M9" s="17" t="str">
        <f>IF(C13&gt;C7*Params!F8,B13,"Others")</f>
        <v>BTC</v>
      </c>
      <c r="N9" s="18">
        <f>IF(C13&gt;C7*0.1,C13,C7)</f>
        <v>1235.2710428995067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351.48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281.07814979180785</v>
      </c>
    </row>
    <row r="12" spans="2:20">
      <c r="B12" s="7" t="s">
        <v>19</v>
      </c>
      <c r="C12" s="1">
        <f>[2]ETH!J4</f>
        <v>1236.0221382927866</v>
      </c>
      <c r="D12" s="20">
        <f>C12/$C$7</f>
        <v>0.29821040667789556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1040.947477555954</v>
      </c>
    </row>
    <row r="13" spans="2:20">
      <c r="B13" s="7" t="s">
        <v>4</v>
      </c>
      <c r="C13" s="1">
        <f>[2]BTC!J4</f>
        <v>1235.2710428995067</v>
      </c>
      <c r="D13" s="20">
        <f t="shared" ref="D13:D55" si="0">C13/$C$7</f>
        <v>0.29802919272084355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351.48</v>
      </c>
      <c r="D14" s="20">
        <f t="shared" si="0"/>
        <v>8.4800255992112619E-2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281.07814979180785</v>
      </c>
      <c r="D15" s="20">
        <f t="shared" si="0"/>
        <v>6.7814666712571636E-2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180.83368930903387</v>
      </c>
      <c r="D16" s="20">
        <f t="shared" si="0"/>
        <v>4.3629063233766446E-2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2.9675746805024047E-2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2.8409099075541313E-2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1.5091202948408568E-2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54.457828696369027</v>
      </c>
      <c r="D20" s="20">
        <f t="shared" si="0"/>
        <v>1.3138835251583901E-2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50.614636285201421</v>
      </c>
      <c r="D21" s="20">
        <f t="shared" si="0"/>
        <v>1.2211602691284717E-2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1.1655571773583022E-2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44.121150260149264</v>
      </c>
      <c r="D23" s="20">
        <f t="shared" si="0"/>
        <v>1.0644943771273254E-2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41.90709517885238</v>
      </c>
      <c r="D24" s="20">
        <f t="shared" si="0"/>
        <v>1.0110767039525749E-2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43.353992071142635</v>
      </c>
      <c r="D25" s="20">
        <f t="shared" si="0"/>
        <v>1.0459854403985763E-2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39.599788432440654</v>
      </c>
      <c r="D26" s="20">
        <f t="shared" si="0"/>
        <v>9.5540918297043007E-3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7.2958909218205463E-3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21.99520542382237</v>
      </c>
      <c r="D28" s="20">
        <f t="shared" si="0"/>
        <v>5.3067003827792216E-3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20.873906056382097</v>
      </c>
      <c r="D29" s="20">
        <f t="shared" si="0"/>
        <v>5.0361687070004319E-3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18.743553467935669</v>
      </c>
      <c r="D30" s="20">
        <f t="shared" si="0"/>
        <v>4.522186560495035E-3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13.698521004727677</v>
      </c>
      <c r="D31" s="20">
        <f t="shared" si="0"/>
        <v>3.304990576744733E-3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12.76114352372511</v>
      </c>
      <c r="D32" s="20">
        <f t="shared" si="0"/>
        <v>3.0788330418913719E-3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12.222496423815157</v>
      </c>
      <c r="D33" s="20">
        <f t="shared" si="0"/>
        <v>2.9488756845402475E-3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12.023724862401339</v>
      </c>
      <c r="D34" s="20">
        <f t="shared" si="0"/>
        <v>2.9009188184544285E-3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11.589405113223263</v>
      </c>
      <c r="D35" s="20">
        <f t="shared" si="0"/>
        <v>2.7961321281371105E-3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11.64498472889758</v>
      </c>
      <c r="D36" s="20">
        <f t="shared" si="0"/>
        <v>2.809541612708424E-3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2.5332954589654673E-3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7.7924535583087904</v>
      </c>
      <c r="D38" s="20">
        <f t="shared" si="0"/>
        <v>1.8800559250917101E-3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5.7526611591013523</v>
      </c>
      <c r="D39" s="20">
        <f t="shared" si="0"/>
        <v>1.3879228944112835E-3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5.5695196304431986</v>
      </c>
      <c r="D40" s="20">
        <f t="shared" si="0"/>
        <v>1.3437370274686459E-3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4.4592563894712143</v>
      </c>
      <c r="D41" s="20">
        <f t="shared" si="0"/>
        <v>1.0758679963628736E-3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4.2198024193655579</v>
      </c>
      <c r="D42" s="20">
        <f t="shared" si="0"/>
        <v>1.0180958387343104E-3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4.1830768851501512</v>
      </c>
      <c r="D43" s="20">
        <f t="shared" si="0"/>
        <v>1.0092352073956467E-3</v>
      </c>
    </row>
    <row r="44" spans="2:14">
      <c r="B44" s="22" t="s">
        <v>23</v>
      </c>
      <c r="C44" s="9">
        <f>[2]LUNA!J4</f>
        <v>4.0613141288166092</v>
      </c>
      <c r="D44" s="20">
        <f t="shared" si="0"/>
        <v>9.7985796571080082E-4</v>
      </c>
    </row>
    <row r="45" spans="2:14">
      <c r="B45" s="22" t="s">
        <v>36</v>
      </c>
      <c r="C45" s="9">
        <f>[2]AMP!$J$4</f>
        <v>3.5763066009999105</v>
      </c>
      <c r="D45" s="20">
        <f t="shared" si="0"/>
        <v>8.6284202592202847E-4</v>
      </c>
    </row>
    <row r="46" spans="2:14">
      <c r="B46" s="22" t="s">
        <v>62</v>
      </c>
      <c r="C46" s="10">
        <f>[2]SEI!$J$4</f>
        <v>2.0116834980072227</v>
      </c>
      <c r="D46" s="20">
        <f t="shared" si="0"/>
        <v>4.8535130194071085E-4</v>
      </c>
    </row>
    <row r="47" spans="2:14">
      <c r="B47" s="7" t="s">
        <v>25</v>
      </c>
      <c r="C47" s="1">
        <f>[2]POLIS!J4</f>
        <v>2.8786089710513987</v>
      </c>
      <c r="D47" s="20">
        <f t="shared" si="0"/>
        <v>6.9451114614302518E-4</v>
      </c>
    </row>
    <row r="48" spans="2:14">
      <c r="B48" s="22" t="s">
        <v>40</v>
      </c>
      <c r="C48" s="9">
        <f>[2]SHPING!$J$4</f>
        <v>3.0945276356746967</v>
      </c>
      <c r="D48" s="20">
        <f t="shared" si="0"/>
        <v>7.4660502924741461E-4</v>
      </c>
    </row>
    <row r="49" spans="2:4">
      <c r="B49" s="22" t="s">
        <v>50</v>
      </c>
      <c r="C49" s="9">
        <f>[2]KAVA!$J$4</f>
        <v>2.2567429028890564</v>
      </c>
      <c r="D49" s="20">
        <f t="shared" si="0"/>
        <v>5.4447586170870406E-4</v>
      </c>
    </row>
    <row r="50" spans="2:4">
      <c r="B50" s="22" t="s">
        <v>63</v>
      </c>
      <c r="C50" s="10">
        <f>[2]MEME!$J$4</f>
        <v>2.0250997740580625</v>
      </c>
      <c r="D50" s="20">
        <f t="shared" si="0"/>
        <v>4.8858819634031269E-4</v>
      </c>
    </row>
    <row r="51" spans="2:4">
      <c r="B51" s="7" t="s">
        <v>28</v>
      </c>
      <c r="C51" s="1">
        <f>[2]ATLAS!O47</f>
        <v>1.7396645297285254</v>
      </c>
      <c r="D51" s="20">
        <f t="shared" si="0"/>
        <v>4.1972230983662557E-4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4.0937900206492069E-4</v>
      </c>
    </row>
    <row r="53" spans="2:4">
      <c r="B53" s="22" t="s">
        <v>65</v>
      </c>
      <c r="C53" s="10">
        <f>[2]DYDX!$J$4</f>
        <v>0.98661877079893823</v>
      </c>
      <c r="D53" s="20">
        <f t="shared" si="0"/>
        <v>2.3803779540905156E-4</v>
      </c>
    </row>
    <row r="54" spans="2:4">
      <c r="B54" s="22" t="s">
        <v>66</v>
      </c>
      <c r="C54" s="10">
        <f>[2]TIA!$J$4</f>
        <v>0.90996579726244875</v>
      </c>
      <c r="D54" s="20">
        <f t="shared" si="0"/>
        <v>2.1954402114465261E-4</v>
      </c>
    </row>
    <row r="55" spans="2:4">
      <c r="B55" s="22" t="s">
        <v>43</v>
      </c>
      <c r="C55" s="9">
        <f>[2]TRX!$J$4</f>
        <v>0.94226046670707719</v>
      </c>
      <c r="D55" s="20">
        <f t="shared" si="0"/>
        <v>2.2733563442587816E-4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2023-12-20T00:41:41Z</dcterms:modified>
</cp:coreProperties>
</file>