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2"/>
  <c r="C28"/>
  <c r="C49"/>
  <c r="C33"/>
  <c r="C35" l="1"/>
  <c r="C54" l="1"/>
  <c r="C44"/>
  <c r="C40"/>
  <c r="C50"/>
  <c r="C36"/>
  <c r="C46"/>
  <c r="C29"/>
  <c r="C27"/>
  <c r="C20"/>
  <c r="C51"/>
  <c r="C25"/>
  <c r="C37" l="1"/>
  <c r="C16"/>
  <c r="C23"/>
  <c r="C47" l="1"/>
  <c r="C43"/>
  <c r="C42"/>
  <c r="C13"/>
  <c r="C24" l="1"/>
  <c r="C53" l="1"/>
  <c r="C12" l="1"/>
  <c r="C17"/>
  <c r="C39" l="1"/>
  <c r="C32" l="1"/>
  <c r="C22" l="1"/>
  <c r="C26" l="1"/>
  <c r="C34" l="1"/>
  <c r="C21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<sst xmlns="http://schemas.openxmlformats.org/spreadsheetml/2006/main" count="112" uniqueCount="68">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</sst>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1340.91115298827</c:v>
                </c:pt>
                <c:pt idx="1">
                  <c:v>1291.2293268214037</c:v>
                </c:pt>
                <c:pt idx="2">
                  <c:v>409.78099974370406</c:v>
                </c:pt>
                <c:pt idx="3">
                  <c:v>388.84</c:v>
                </c:pt>
                <c:pt idx="4">
                  <c:v>1359.7450181163135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1291.2293268214037</v>
          </cell>
        </row>
      </sheetData>
      <sheetData sheetId="1">
        <row r="4">
          <cell r="J4">
            <v>1340.91115298827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2.0224199494262876</v>
          </cell>
        </row>
      </sheetData>
      <sheetData sheetId="4">
        <row r="47">
          <cell r="M47">
            <v>146.44</v>
          </cell>
          <cell r="O47">
            <v>1.3007183232936228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2.6243669850399067</v>
          </cell>
        </row>
      </sheetData>
      <sheetData sheetId="7">
        <row r="4">
          <cell r="J4">
            <v>40.556006668482283</v>
          </cell>
        </row>
      </sheetData>
      <sheetData sheetId="8">
        <row r="4">
          <cell r="J4">
            <v>10.648037907801209</v>
          </cell>
        </row>
      </sheetData>
      <sheetData sheetId="9">
        <row r="4">
          <cell r="J4">
            <v>22.95886987170832</v>
          </cell>
        </row>
      </sheetData>
      <sheetData sheetId="10">
        <row r="4">
          <cell r="J4">
            <v>11.154914994359013</v>
          </cell>
        </row>
      </sheetData>
      <sheetData sheetId="11">
        <row r="4">
          <cell r="J4">
            <v>54.680890535776818</v>
          </cell>
        </row>
      </sheetData>
      <sheetData sheetId="12">
        <row r="4">
          <cell r="J4">
            <v>3.3474957406069366</v>
          </cell>
        </row>
      </sheetData>
      <sheetData sheetId="13">
        <row r="4">
          <cell r="J4">
            <v>228.2823841326051</v>
          </cell>
        </row>
      </sheetData>
      <sheetData sheetId="14">
        <row r="4">
          <cell r="J4">
            <v>4.892717344506071</v>
          </cell>
        </row>
      </sheetData>
      <sheetData sheetId="15">
        <row r="4">
          <cell r="J4">
            <v>45.038971257488868</v>
          </cell>
        </row>
      </sheetData>
      <sheetData sheetId="16">
        <row r="4">
          <cell r="J4">
            <v>5.6079989074930214</v>
          </cell>
        </row>
      </sheetData>
      <sheetData sheetId="17">
        <row r="4">
          <cell r="J4">
            <v>4.1852453238481626</v>
          </cell>
        </row>
      </sheetData>
      <sheetData sheetId="18">
        <row r="4">
          <cell r="J4">
            <v>14.131064666082429</v>
          </cell>
        </row>
      </sheetData>
      <sheetData sheetId="19">
        <row r="4">
          <cell r="J4">
            <v>2.0474380653663222</v>
          </cell>
        </row>
      </sheetData>
      <sheetData sheetId="20">
        <row r="4">
          <cell r="J4">
            <v>15.713529145695489</v>
          </cell>
        </row>
      </sheetData>
      <sheetData sheetId="21">
        <row r="4">
          <cell r="J4">
            <v>12.602668351301855</v>
          </cell>
        </row>
      </sheetData>
      <sheetData sheetId="22">
        <row r="4">
          <cell r="J4">
            <v>11.093074482322898</v>
          </cell>
        </row>
      </sheetData>
      <sheetData sheetId="23">
        <row r="4">
          <cell r="J4">
            <v>4.80274879595886</v>
          </cell>
        </row>
      </sheetData>
      <sheetData sheetId="24">
        <row r="4">
          <cell r="J4">
            <v>44.288853056171135</v>
          </cell>
        </row>
      </sheetData>
      <sheetData sheetId="25">
        <row r="4">
          <cell r="J4">
            <v>49.090131324256568</v>
          </cell>
        </row>
      </sheetData>
      <sheetData sheetId="26">
        <row r="4">
          <cell r="J4">
            <v>1.4664817426273271</v>
          </cell>
        </row>
      </sheetData>
      <sheetData sheetId="27">
        <row r="4">
          <cell r="J4">
            <v>42.020395238246358</v>
          </cell>
        </row>
      </sheetData>
      <sheetData sheetId="28">
        <row r="4">
          <cell r="J4">
            <v>48.288345357114359</v>
          </cell>
        </row>
      </sheetData>
      <sheetData sheetId="29">
        <row r="4">
          <cell r="J4">
            <v>2.3211163212881036</v>
          </cell>
        </row>
      </sheetData>
      <sheetData sheetId="30">
        <row r="4">
          <cell r="J4">
            <v>13.763684876808856</v>
          </cell>
        </row>
      </sheetData>
      <sheetData sheetId="31">
        <row r="4">
          <cell r="J4">
            <v>2.2777856485311325</v>
          </cell>
        </row>
      </sheetData>
      <sheetData sheetId="32">
        <row r="4">
          <cell r="J4">
            <v>409.78099974370406</v>
          </cell>
        </row>
      </sheetData>
      <sheetData sheetId="33">
        <row r="4">
          <cell r="J4">
            <v>1.1095201493889231</v>
          </cell>
        </row>
      </sheetData>
      <sheetData sheetId="34">
        <row r="4">
          <cell r="J4">
            <v>16.264362893787847</v>
          </cell>
        </row>
      </sheetData>
      <sheetData sheetId="35">
        <row r="4">
          <cell r="J4">
            <v>15.862317175114077</v>
          </cell>
        </row>
      </sheetData>
      <sheetData sheetId="36">
        <row r="4">
          <cell r="J4">
            <v>22.520531970732517</v>
          </cell>
        </row>
      </sheetData>
      <sheetData sheetId="37">
        <row r="4">
          <cell r="J4">
            <v>17.883264246415884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0.14747709878771009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4790.5064976696904</v>
      </c>
      <c r="D7" s="20">
        <f>(C7*[1]Feuil1!$K$2-C4)/C4</f>
        <v>0.60731800797086632</v>
      </c>
      <c r="E7" s="31">
        <f>C7-C7/(1+D7)</f>
        <v>1810.0717150609953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1340.91115298827</v>
      </c>
    </row>
    <row r="9" spans="2:20">
      <c r="M9" s="17" t="str">
        <f>IF(C13&gt;C7*Params!F8,B13,"Others")</f>
        <v>ETH</v>
      </c>
      <c r="N9" s="18">
        <f>IF(C13&gt;C7*0.1,C13,C7)</f>
        <v>1291.2293268214037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409.78099974370406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4</v>
      </c>
      <c r="C12" s="1">
        <f>[2]BTC!J4</f>
        <v>1340.91115298827</v>
      </c>
      <c r="D12" s="20">
        <f>C12/$C$7</f>
        <v>0.27991010003650912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1359.7450181163135</v>
      </c>
    </row>
    <row r="13" spans="2:20">
      <c r="B13" s="7" t="s">
        <v>19</v>
      </c>
      <c r="C13" s="1">
        <f>[2]ETH!J4</f>
        <v>1291.2293268214037</v>
      </c>
      <c r="D13" s="20">
        <f t="shared" ref="D13:D51" si="0">C13/$C$7</f>
        <v>0.2695392078999399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409.78099974370406</v>
      </c>
      <c r="D14" s="20">
        <f t="shared" si="0"/>
        <v>8.5540224179434729E-2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8.1168870178789779E-2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228.2823841326051</v>
      </c>
      <c r="D16" s="20">
        <f t="shared" si="0"/>
        <v>4.7653078905884279E-2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3.0568792688463058E-2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6</v>
      </c>
      <c r="C18" s="1">
        <f>$K$2</f>
        <v>266.64999999999998</v>
      </c>
      <c r="D18" s="20">
        <f>C18/$C$7</f>
        <v>5.5662172701302061E-2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5</v>
      </c>
      <c r="C19" s="1">
        <f>H$2</f>
        <v>51</v>
      </c>
      <c r="D19" s="20">
        <f>C19/$C$7</f>
        <v>1.0646055907618246E-2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7" t="s">
        <v>22</v>
      </c>
      <c r="C20" s="1">
        <f>-[2]BIGTIME!$C$4</f>
        <v>69.666666666666671</v>
      </c>
      <c r="D20" s="20">
        <f t="shared" si="0"/>
        <v>1.4542651533936036E-2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54.680890535776818</v>
      </c>
      <c r="D21" s="20">
        <f t="shared" si="0"/>
        <v>1.1414427798475166E-2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48.288345357114359</v>
      </c>
      <c r="D22" s="20">
        <f t="shared" si="0"/>
        <v>1.0080008320749361E-2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31</v>
      </c>
      <c r="C23" s="9">
        <f>[2]MATIC!$J$4</f>
        <v>49.090131324256568</v>
      </c>
      <c r="D23" s="20">
        <f t="shared" si="0"/>
        <v>1.0247378090007003E-2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45.038971257488868</v>
      </c>
      <c r="D24" s="20">
        <f t="shared" si="0"/>
        <v>9.4017138437027005E-3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9.0407976737048278E-3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48</v>
      </c>
      <c r="C26" s="1">
        <f>[2]LUNC!J4</f>
        <v>44.288853056171135</v>
      </c>
      <c r="D26" s="20">
        <f t="shared" si="0"/>
        <v>9.245129523927198E-3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40.556006668482283</v>
      </c>
      <c r="D27" s="20">
        <f t="shared" si="0"/>
        <v>8.4659120467137413E-3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42.020395238246358</v>
      </c>
      <c r="D28" s="20">
        <f t="shared" si="0"/>
        <v>8.7715975875801225E-3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22.95886987170832</v>
      </c>
      <c r="D29" s="20">
        <f t="shared" si="0"/>
        <v>4.7925767103909594E-3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22.520531970732517</v>
      </c>
      <c r="D30" s="20">
        <f t="shared" si="0"/>
        <v>4.7010753417592649E-3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17.883264246415884</v>
      </c>
      <c r="D31" s="20">
        <f t="shared" si="0"/>
        <v>3.7330633525108625E-3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51</v>
      </c>
      <c r="C32" s="9">
        <f>[2]LDO!$J$4</f>
        <v>15.713529145695489</v>
      </c>
      <c r="D32" s="20">
        <f t="shared" si="0"/>
        <v>3.2801394076679008E-3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40</v>
      </c>
      <c r="C33" s="1">
        <f>[2]XRP!$J$4</f>
        <v>15.862317175114077</v>
      </c>
      <c r="D33" s="20">
        <f t="shared" si="0"/>
        <v>3.3111983425615213E-3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54</v>
      </c>
      <c r="C34" s="9">
        <f>[2]UNI!$J$4</f>
        <v>16.264362893787847</v>
      </c>
      <c r="D34" s="20">
        <f t="shared" si="0"/>
        <v>3.3951238562560217E-3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13.763684876808856</v>
      </c>
      <c r="D35" s="20">
        <f t="shared" si="0"/>
        <v>2.8731168371244477E-3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14.131064666082429</v>
      </c>
      <c r="D36" s="20">
        <f t="shared" si="0"/>
        <v>2.9498059699859273E-3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11.154914994359013</v>
      </c>
      <c r="D37" s="20">
        <f t="shared" si="0"/>
        <v>2.3285460524446102E-3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11.093074482322898</v>
      </c>
      <c r="D38" s="20">
        <f t="shared" si="0"/>
        <v>2.3156370809055472E-3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10.648037907801209</v>
      </c>
      <c r="D39" s="20">
        <f t="shared" si="0"/>
        <v>2.2227373896645114E-3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12.602668351301855</v>
      </c>
      <c r="D40" s="20">
        <f t="shared" si="0"/>
        <v>2.6307590559437374E-3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1.6344827011108014E-3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5.6079989074930214</v>
      </c>
      <c r="D42" s="20">
        <f t="shared" si="0"/>
        <v>1.1706484293927989E-3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4.892717344506071</v>
      </c>
      <c r="D43" s="20">
        <f t="shared" si="0"/>
        <v>1.0213361252899042E-3</v>
      </c>
    </row>
    <row r="44" spans="2:14">
      <c r="B44" s="22" t="s">
        <v>23</v>
      </c>
      <c r="C44" s="9">
        <f>[2]LUNA!J4</f>
        <v>4.80274879595886</v>
      </c>
      <c r="D44" s="20">
        <f t="shared" si="0"/>
        <v>1.0025555331769458E-3</v>
      </c>
    </row>
    <row r="45" spans="2:14">
      <c r="B45" s="22" t="s">
        <v>36</v>
      </c>
      <c r="C45" s="9">
        <f>[2]GRT!$J$4</f>
        <v>4.1852453238481626</v>
      </c>
      <c r="D45" s="20">
        <f t="shared" si="0"/>
        <v>8.7365403342716411E-4</v>
      </c>
    </row>
    <row r="46" spans="2:14">
      <c r="B46" s="22" t="s">
        <v>35</v>
      </c>
      <c r="C46" s="9">
        <f>[2]AMP!$J$4</f>
        <v>3.3474957406069366</v>
      </c>
      <c r="D46" s="20">
        <f t="shared" si="0"/>
        <v>6.9877699617677238E-4</v>
      </c>
    </row>
    <row r="47" spans="2:14">
      <c r="B47" s="22" t="s">
        <v>63</v>
      </c>
      <c r="C47" s="10">
        <f>[2]ACE!$J$4</f>
        <v>2.6243669850399067</v>
      </c>
      <c r="D47" s="20">
        <f t="shared" si="0"/>
        <v>5.4782662048710555E-4</v>
      </c>
    </row>
    <row r="48" spans="2:14">
      <c r="B48" s="22" t="s">
        <v>39</v>
      </c>
      <c r="C48" s="9">
        <f>[2]SHPING!$J$4</f>
        <v>2.2777856485311325</v>
      </c>
      <c r="D48" s="20">
        <f t="shared" si="0"/>
        <v>4.7547908548692001E-4</v>
      </c>
    </row>
    <row r="49" spans="2:4">
      <c r="B49" s="22" t="s">
        <v>61</v>
      </c>
      <c r="C49" s="10">
        <f>[2]SEI!$J$4</f>
        <v>2.3211163212881036</v>
      </c>
      <c r="D49" s="20">
        <f t="shared" si="0"/>
        <v>4.8452419851996757E-4</v>
      </c>
    </row>
    <row r="50" spans="2:4">
      <c r="B50" s="22" t="s">
        <v>49</v>
      </c>
      <c r="C50" s="9">
        <f>[2]KAVA!$J$4</f>
        <v>2.0474380653663222</v>
      </c>
      <c r="D50" s="20">
        <f t="shared" si="0"/>
        <v>4.2739490414265896E-4</v>
      </c>
    </row>
    <row r="51" spans="2:4">
      <c r="B51" s="7" t="s">
        <v>25</v>
      </c>
      <c r="C51" s="1">
        <f>[2]POLIS!J4</f>
        <v>2.0224199494262876</v>
      </c>
      <c r="D51" s="20">
        <f t="shared" si="0"/>
        <v>4.2217246765244553E-4</v>
      </c>
    </row>
    <row r="52" spans="2:4">
      <c r="B52" s="22" t="s">
        <v>62</v>
      </c>
      <c r="C52" s="10">
        <f>[2]MEME!$J$4</f>
        <v>1.4664817426273271</v>
      </c>
      <c r="D52" s="20">
        <f>C52/$C$7</f>
        <v>3.0612248273552856E-4</v>
      </c>
    </row>
    <row r="53" spans="2:4">
      <c r="B53" s="7" t="s">
        <v>27</v>
      </c>
      <c r="C53" s="1">
        <f>[2]ATLAS!O47</f>
        <v>1.3007183232936228</v>
      </c>
      <c r="D53" s="20">
        <f>C53/$C$7</f>
        <v>2.7151999980092886E-4</v>
      </c>
    </row>
    <row r="54" spans="2:4">
      <c r="B54" s="22" t="s">
        <v>42</v>
      </c>
      <c r="C54" s="9">
        <f>[2]TRX!$J$4</f>
        <v>1.1095201493889231</v>
      </c>
      <c r="D54" s="20">
        <f>C54/$C$7</f>
        <v>2.316081086475181E-4</v>
      </c>
    </row>
  </sheetData>
  <autoFilter ref="B11:C11">
    <sortState ref="B12:C55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2024-02-04T18:20:15Z</dcterms:modified>
</cp:coreProperties>
</file>