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2" l="1"/>
  <c r="C48" l="1"/>
  <c r="C44" l="1"/>
  <c r="C16" l="1"/>
  <c r="C32" l="1"/>
  <c r="C19"/>
  <c r="C43" l="1"/>
  <c r="C17" l="1"/>
  <c r="C38" l="1"/>
  <c r="C35"/>
  <c r="C36" l="1"/>
  <c r="C25" l="1"/>
  <c r="C34" l="1"/>
  <c r="C50" l="1"/>
  <c r="C18" l="1"/>
  <c r="C15" l="1"/>
  <c r="C39" l="1"/>
  <c r="C14"/>
  <c r="C40" l="1"/>
  <c r="C21"/>
  <c r="C31"/>
  <c r="C33"/>
  <c r="C22"/>
  <c r="C26" l="1"/>
  <c r="C23"/>
  <c r="C47"/>
  <c r="C27"/>
  <c r="C24" l="1"/>
  <c r="C49" l="1"/>
  <c r="C13"/>
  <c r="C12" l="1"/>
  <c r="C7" l="1"/>
  <c r="N8" s="1"/>
  <c r="D17" l="1"/>
  <c r="D22"/>
  <c r="D49"/>
  <c r="Q3"/>
  <c r="D46"/>
  <c r="D47"/>
  <c r="D15"/>
  <c r="D34"/>
  <c r="D14"/>
  <c r="D25"/>
  <c r="D39"/>
  <c r="D21"/>
  <c r="D26"/>
  <c r="D20"/>
  <c r="D40"/>
  <c r="D31"/>
  <c r="D7"/>
  <c r="E7" s="1"/>
  <c r="D44"/>
  <c r="D35"/>
  <c r="D38"/>
  <c r="D19"/>
  <c r="D18"/>
  <c r="D33"/>
  <c r="D45"/>
  <c r="D50"/>
  <c r="D41"/>
  <c r="D29"/>
  <c r="D32"/>
  <c r="D24"/>
  <c r="D27"/>
  <c r="D36"/>
  <c r="D48"/>
  <c r="D37"/>
  <c r="D28"/>
  <c r="D42"/>
  <c r="D16"/>
  <c r="D23"/>
  <c r="D13"/>
  <c r="D30"/>
  <c r="M9"/>
  <c r="D43"/>
  <c r="N9"/>
  <c r="D12"/>
  <c r="M8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<sst xmlns="http://schemas.openxmlformats.org/spreadsheetml/2006/main" count="92" uniqueCount="59">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</sst>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892.20128705693412</c:v>
                </c:pt>
                <c:pt idx="1">
                  <c:v>731.91827812549775</c:v>
                </c:pt>
                <c:pt idx="2">
                  <c:v>784.05202490677414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892.20128705693412</v>
          </cell>
        </row>
      </sheetData>
      <sheetData sheetId="1">
        <row r="4">
          <cell r="J4">
            <v>731.91827812549775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1.0542742854299063</v>
          </cell>
        </row>
      </sheetData>
      <sheetData sheetId="4">
        <row r="46">
          <cell r="M46">
            <v>76.27000000000001</v>
          </cell>
          <cell r="O46">
            <v>0.66793408994053038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28.140196736930573</v>
          </cell>
        </row>
      </sheetData>
      <sheetData sheetId="8">
        <row r="4">
          <cell r="J4">
            <v>8.6747078455901789</v>
          </cell>
        </row>
      </sheetData>
      <sheetData sheetId="9">
        <row r="4">
          <cell r="J4">
            <v>20.179710068389067</v>
          </cell>
        </row>
      </sheetData>
      <sheetData sheetId="10">
        <row r="4">
          <cell r="J4">
            <v>12.070368737869233</v>
          </cell>
        </row>
      </sheetData>
      <sheetData sheetId="11">
        <row r="4">
          <cell r="J4">
            <v>28.945823035194984</v>
          </cell>
        </row>
      </sheetData>
      <sheetData sheetId="12">
        <row r="4">
          <cell r="J4">
            <v>2.2519734687336661</v>
          </cell>
        </row>
      </sheetData>
      <sheetData sheetId="13">
        <row r="4">
          <cell r="J4">
            <v>133.4479272998235</v>
          </cell>
        </row>
      </sheetData>
      <sheetData sheetId="14">
        <row r="4">
          <cell r="J4">
            <v>4.0521311862606666</v>
          </cell>
        </row>
      </sheetData>
      <sheetData sheetId="15">
        <row r="4">
          <cell r="J4">
            <v>26.537390907483093</v>
          </cell>
        </row>
      </sheetData>
      <sheetData sheetId="16">
        <row r="4">
          <cell r="J4">
            <v>4.4131647006969841</v>
          </cell>
        </row>
      </sheetData>
      <sheetData sheetId="17">
        <row r="4">
          <cell r="J4">
            <v>5.0999325035710763</v>
          </cell>
        </row>
      </sheetData>
      <sheetData sheetId="18">
        <row r="4">
          <cell r="J4">
            <v>8.2564569660783391</v>
          </cell>
        </row>
      </sheetData>
      <sheetData sheetId="19">
        <row r="4">
          <cell r="J4">
            <v>5.4598642828517212</v>
          </cell>
        </row>
      </sheetData>
      <sheetData sheetId="20">
        <row r="4">
          <cell r="J4">
            <v>10.689955710178486</v>
          </cell>
        </row>
      </sheetData>
      <sheetData sheetId="21">
        <row r="4">
          <cell r="J4">
            <v>1.4995669585935663</v>
          </cell>
        </row>
      </sheetData>
      <sheetData sheetId="22">
        <row r="4">
          <cell r="J4">
            <v>31.181131553623924</v>
          </cell>
        </row>
      </sheetData>
      <sheetData sheetId="23">
        <row r="4">
          <cell r="J4">
            <v>35.030411543821096</v>
          </cell>
        </row>
      </sheetData>
      <sheetData sheetId="24">
        <row r="4">
          <cell r="J4">
            <v>27.075469038661875</v>
          </cell>
        </row>
      </sheetData>
      <sheetData sheetId="25">
        <row r="4">
          <cell r="J4">
            <v>25.292691874429231</v>
          </cell>
        </row>
      </sheetData>
      <sheetData sheetId="26">
        <row r="4">
          <cell r="J4">
            <v>3.4958294626275301</v>
          </cell>
        </row>
      </sheetData>
      <sheetData sheetId="27">
        <row r="4">
          <cell r="J4">
            <v>131.8209074707342</v>
          </cell>
        </row>
      </sheetData>
      <sheetData sheetId="28">
        <row r="4">
          <cell r="J4">
            <v>0.71687790682802743</v>
          </cell>
        </row>
      </sheetData>
      <sheetData sheetId="29">
        <row r="4">
          <cell r="J4">
            <v>6.7951061874636087</v>
          </cell>
        </row>
      </sheetData>
      <sheetData sheetId="30">
        <row r="4">
          <cell r="J4">
            <v>21.790808443382979</v>
          </cell>
        </row>
      </sheetData>
      <sheetData sheetId="31">
        <row r="4">
          <cell r="J4">
            <v>2.9424041950189266</v>
          </cell>
        </row>
      </sheetData>
      <sheetData sheetId="32">
        <row r="4">
          <cell r="J4">
            <v>2.8719030955551128</v>
          </cell>
        </row>
      </sheetData>
      <sheetData sheetId="33">
        <row r="4">
          <cell r="J4">
            <v>2.0386770811801354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17.36</v>
      </c>
      <c r="M2" t="s">
        <v>7</v>
      </c>
      <c r="N2" s="9">
        <v>12.32</v>
      </c>
      <c r="P2" t="s">
        <v>8</v>
      </c>
      <c r="Q2" s="10">
        <f>N2+K2+H2</f>
        <v>45.269999999999996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1.8618443581231794E-2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2431.4599554193746</v>
      </c>
      <c r="D7" s="20">
        <f>(C7*[1]Feuil1!$K$2-C4)/C4</f>
        <v>-7.7850993681357677E-3</v>
      </c>
      <c r="E7" s="32">
        <f>C7-C7/(1+D7)</f>
        <v>-19.077678989227479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892.20128705693412</v>
      </c>
    </row>
    <row r="9" spans="2:20">
      <c r="M9" s="17" t="str">
        <f>IF(C13&gt;C7*[2]Params!F8,B13,"Others")</f>
        <v>BTC</v>
      </c>
      <c r="N9" s="18">
        <f>IF(C13&gt;C7*0.1,C13,C7)</f>
        <v>731.91827812549775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784.05202490677414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892.20128705693412</v>
      </c>
      <c r="D12" s="30">
        <f>C12/$C$7</f>
        <v>0.36694056386507445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731.91827812549775</v>
      </c>
      <c r="D13" s="30">
        <f t="shared" ref="D13:D50" si="0">C13/$C$7</f>
        <v>0.30102008321961343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133.4479272998235</v>
      </c>
      <c r="D14" s="30">
        <f t="shared" si="0"/>
        <v>5.488386802438891E-2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131.8209074707342</v>
      </c>
      <c r="D15" s="30">
        <f t="shared" si="0"/>
        <v>5.4214714569707119E-2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3.1367985242777757E-2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2.7230553335837352E-2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35.030411543821096</v>
      </c>
      <c r="D18" s="30">
        <f>C18/$C$7</f>
        <v>1.4407151335453148E-2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31.181131553623924</v>
      </c>
      <c r="D19" s="30">
        <f>C19/$C$7</f>
        <v>1.2824036638615276E-2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6.4117856291452105E-3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28.945823035194984</v>
      </c>
      <c r="D21" s="30">
        <f t="shared" si="0"/>
        <v>1.1904708926288877E-2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28.140196736930573</v>
      </c>
      <c r="D22" s="30">
        <f t="shared" si="0"/>
        <v>1.157337453747084E-2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27.075469038661875</v>
      </c>
      <c r="D23" s="30">
        <f t="shared" si="0"/>
        <v>1.1135478081107011E-2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26.537390907483093</v>
      </c>
      <c r="D24" s="30">
        <f t="shared" si="0"/>
        <v>1.0914179708506021E-2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25.292691874429231</v>
      </c>
      <c r="D25" s="30">
        <f t="shared" si="0"/>
        <v>1.040226544469937E-2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21.790808443382979</v>
      </c>
      <c r="D26" s="30">
        <f t="shared" si="0"/>
        <v>8.9620264544412499E-3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20.179710068389067</v>
      </c>
      <c r="D27" s="30">
        <f t="shared" si="0"/>
        <v>8.2994211043498356E-3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8.2255107493844903E-3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17.36</v>
      </c>
      <c r="D29" s="30">
        <f t="shared" si="0"/>
        <v>7.1397433304657377E-3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5.0669146216208464E-3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12.070368737869233</v>
      </c>
      <c r="D31" s="30">
        <f t="shared" si="0"/>
        <v>4.9642473901188935E-3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10.689955710178486</v>
      </c>
      <c r="D32" s="30">
        <f t="shared" si="0"/>
        <v>4.3965172802258624E-3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8.6747078455901789</v>
      </c>
      <c r="D33" s="30">
        <f t="shared" si="0"/>
        <v>3.5676951315835996E-3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8.2564569660783391</v>
      </c>
      <c r="D34" s="30">
        <f t="shared" si="0"/>
        <v>3.3956787763153918E-3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6.7951061874636087</v>
      </c>
      <c r="D35" s="30">
        <f t="shared" si="0"/>
        <v>2.7946609494095488E-3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5.4598642828517212</v>
      </c>
      <c r="D36" s="30">
        <f t="shared" si="0"/>
        <v>2.2455086174388637E-3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2.2208879023338127E-3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5.0999325035710763</v>
      </c>
      <c r="D38" s="30">
        <f t="shared" si="0"/>
        <v>2.0974774814629623E-3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4.4131647006969841</v>
      </c>
      <c r="D39" s="30">
        <f t="shared" si="0"/>
        <v>1.8150266842193615E-3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4.0521311862606666</v>
      </c>
      <c r="D40" s="30">
        <f t="shared" si="0"/>
        <v>1.666542431525162E-3</v>
      </c>
    </row>
    <row r="41" spans="2:14">
      <c r="B41" s="22" t="s">
        <v>56</v>
      </c>
      <c r="C41" s="9">
        <f>[2]SHIB!$J$4</f>
        <v>3.4958294626275301</v>
      </c>
      <c r="D41" s="30">
        <f t="shared" si="0"/>
        <v>1.4377491411428878E-3</v>
      </c>
    </row>
    <row r="42" spans="2:14">
      <c r="B42" s="22" t="s">
        <v>37</v>
      </c>
      <c r="C42" s="9">
        <f>[2]GRT!$J$4</f>
        <v>2.9424041950189266</v>
      </c>
      <c r="D42" s="30">
        <f t="shared" si="0"/>
        <v>1.2101388667581099E-3</v>
      </c>
    </row>
    <row r="43" spans="2:14">
      <c r="B43" s="22" t="s">
        <v>50</v>
      </c>
      <c r="C43" s="9">
        <f>[2]KAVA!$J$4</f>
        <v>2.8719030955551128</v>
      </c>
      <c r="D43" s="30">
        <f t="shared" si="0"/>
        <v>1.1811434891839587E-3</v>
      </c>
    </row>
    <row r="44" spans="2:14">
      <c r="B44" s="22" t="s">
        <v>36</v>
      </c>
      <c r="C44" s="9">
        <f>[2]AMP!$J$4</f>
        <v>2.2519734687336661</v>
      </c>
      <c r="D44" s="30">
        <f t="shared" si="0"/>
        <v>9.2618159871987239E-4</v>
      </c>
    </row>
    <row r="45" spans="2:14">
      <c r="B45" s="22" t="s">
        <v>40</v>
      </c>
      <c r="C45" s="9">
        <f>[2]SHPING!$J$4</f>
        <v>2.0386770811801354</v>
      </c>
      <c r="D45" s="30">
        <f t="shared" si="0"/>
        <v>8.3845801228854999E-4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6.9784969981434033E-4</v>
      </c>
    </row>
    <row r="47" spans="2:14">
      <c r="B47" s="22" t="s">
        <v>23</v>
      </c>
      <c r="C47" s="9">
        <f>[2]LUNA!J4</f>
        <v>1.4995669585935663</v>
      </c>
      <c r="D47" s="30">
        <f t="shared" si="0"/>
        <v>6.1673520686665931E-4</v>
      </c>
    </row>
    <row r="48" spans="2:14">
      <c r="B48" s="7" t="s">
        <v>25</v>
      </c>
      <c r="C48" s="1">
        <f>[2]POLIS!J4</f>
        <v>1.0542742854299063</v>
      </c>
      <c r="D48" s="30">
        <f t="shared" si="0"/>
        <v>4.3359722338016737E-4</v>
      </c>
    </row>
    <row r="49" spans="2:4">
      <c r="B49" s="22" t="s">
        <v>43</v>
      </c>
      <c r="C49" s="9">
        <f>[2]TRX!$J$4</f>
        <v>0.71687790682802743</v>
      </c>
      <c r="D49" s="30">
        <f t="shared" si="0"/>
        <v>2.9483434643050966E-4</v>
      </c>
    </row>
    <row r="50" spans="2:4">
      <c r="B50" s="7" t="s">
        <v>28</v>
      </c>
      <c r="C50" s="1">
        <f>[2]ATLAS!O46</f>
        <v>0.66793408994053038</v>
      </c>
      <c r="D50" s="30">
        <f t="shared" si="0"/>
        <v>2.7470495183430898E-4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2023-06-05T21:49:03Z</dcterms:modified>
</cp:coreProperties>
</file>