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<sst xmlns="http://schemas.openxmlformats.org/spreadsheetml/2006/main" count="107" uniqueCount="67">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</sst>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1313.5745719888751</c:v>
                </c:pt>
                <c:pt idx="1">
                  <c:v>1247.9359137269705</c:v>
                </c:pt>
                <c:pt idx="2">
                  <c:v>556.71</c:v>
                </c:pt>
                <c:pt idx="3">
                  <c:v>275.34826164432326</c:v>
                </c:pt>
                <c:pt idx="4">
                  <c:v>228.8386316694922</c:v>
                </c:pt>
                <c:pt idx="5">
                  <c:v>832.33899740091113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1313.5745719888751</v>
          </cell>
        </row>
      </sheetData>
      <sheetData sheetId="1">
        <row r="4">
          <cell r="J4">
            <v>1247.9359137269705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2.5537881092521064</v>
          </cell>
        </row>
      </sheetData>
      <sheetData sheetId="4">
        <row r="47">
          <cell r="M47">
            <v>111.75</v>
          </cell>
          <cell r="O47">
            <v>2.1035730638846175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3.3117732253164562</v>
          </cell>
        </row>
      </sheetData>
      <sheetData sheetId="8">
        <row r="4">
          <cell r="J4">
            <v>44.494293369440939</v>
          </cell>
        </row>
      </sheetData>
      <sheetData sheetId="9">
        <row r="4">
          <cell r="J4">
            <v>11.353051944076123</v>
          </cell>
        </row>
      </sheetData>
      <sheetData sheetId="10">
        <row r="4">
          <cell r="J4">
            <v>23.305075541249426</v>
          </cell>
        </row>
      </sheetData>
      <sheetData sheetId="11">
        <row r="4">
          <cell r="J4">
            <v>13.338993231772909</v>
          </cell>
        </row>
      </sheetData>
      <sheetData sheetId="12">
        <row r="4">
          <cell r="J4">
            <v>55.643237661294137</v>
          </cell>
        </row>
      </sheetData>
      <sheetData sheetId="13">
        <row r="4">
          <cell r="J4">
            <v>3.4331295191868945</v>
          </cell>
        </row>
      </sheetData>
      <sheetData sheetId="14">
        <row r="4">
          <cell r="J4">
            <v>228.8386316694922</v>
          </cell>
        </row>
      </sheetData>
      <sheetData sheetId="15">
        <row r="4">
          <cell r="J4">
            <v>5.5609749410000866</v>
          </cell>
        </row>
      </sheetData>
      <sheetData sheetId="16">
        <row r="4">
          <cell r="J4">
            <v>37.835533390750193</v>
          </cell>
        </row>
      </sheetData>
      <sheetData sheetId="17">
        <row r="4">
          <cell r="J4">
            <v>5.1911167724160601</v>
          </cell>
        </row>
      </sheetData>
      <sheetData sheetId="18">
        <row r="4">
          <cell r="J4">
            <v>4.9294732959466865</v>
          </cell>
        </row>
      </sheetData>
      <sheetData sheetId="19">
        <row r="4">
          <cell r="J4">
            <v>13.068163319717563</v>
          </cell>
        </row>
      </sheetData>
      <sheetData sheetId="20">
        <row r="4">
          <cell r="J4">
            <v>2.5797356226098525</v>
          </cell>
        </row>
      </sheetData>
      <sheetData sheetId="21">
        <row r="4">
          <cell r="J4">
            <v>13.049410433858226</v>
          </cell>
        </row>
      </sheetData>
      <sheetData sheetId="22">
        <row r="4">
          <cell r="J4">
            <v>9.0903886805841285</v>
          </cell>
        </row>
      </sheetData>
      <sheetData sheetId="23">
        <row r="4">
          <cell r="J4">
            <v>12.119225598560819</v>
          </cell>
        </row>
      </sheetData>
      <sheetData sheetId="24">
        <row r="4">
          <cell r="J4">
            <v>3.6457530359424997</v>
          </cell>
        </row>
      </sheetData>
      <sheetData sheetId="25">
        <row r="4">
          <cell r="J4">
            <v>18.819128990945703</v>
          </cell>
        </row>
      </sheetData>
      <sheetData sheetId="26">
        <row r="4">
          <cell r="J4">
            <v>56.586110160504973</v>
          </cell>
        </row>
      </sheetData>
      <sheetData sheetId="27">
        <row r="4">
          <cell r="J4">
            <v>1.8409283055995505</v>
          </cell>
        </row>
      </sheetData>
      <sheetData sheetId="28">
        <row r="4">
          <cell r="J4">
            <v>47.112967609808138</v>
          </cell>
        </row>
      </sheetData>
      <sheetData sheetId="29">
        <row r="4">
          <cell r="J4">
            <v>36.850612783306026</v>
          </cell>
        </row>
      </sheetData>
      <sheetData sheetId="30">
        <row r="4">
          <cell r="J4">
            <v>2.2894602962926993</v>
          </cell>
        </row>
      </sheetData>
      <sheetData sheetId="31">
        <row r="4">
          <cell r="J4">
            <v>4.6417798084061159</v>
          </cell>
        </row>
      </sheetData>
      <sheetData sheetId="32">
        <row r="4">
          <cell r="J4">
            <v>2.9009410700491216</v>
          </cell>
        </row>
      </sheetData>
      <sheetData sheetId="33">
        <row r="4">
          <cell r="J4">
            <v>275.34826164432326</v>
          </cell>
        </row>
      </sheetData>
      <sheetData sheetId="34">
        <row r="4">
          <cell r="J4">
            <v>0.9964653089924399</v>
          </cell>
        </row>
      </sheetData>
      <sheetData sheetId="35">
        <row r="4">
          <cell r="J4">
            <v>13.167952013623074</v>
          </cell>
        </row>
      </sheetData>
      <sheetData sheetId="36">
        <row r="4">
          <cell r="J4">
            <v>19.346790284991844</v>
          </cell>
        </row>
      </sheetData>
      <sheetData sheetId="37">
        <row r="4">
          <cell r="J4">
            <v>14.692615617057696</v>
          </cell>
        </row>
      </sheetData>
      <sheetData sheetId="38">
        <row r="4">
          <cell r="J4">
            <v>12.909760794474384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0.13778337712949834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4454.7463764305749</v>
      </c>
      <c r="D7" s="20">
        <f>(C7*[1]Feuil1!$K$2-C4)/C4</f>
        <v>0.56276761856276925</v>
      </c>
      <c r="E7" s="31">
        <f>C7-C7/(1+D7)</f>
        <v>1604.1969258811246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1313.5745719888751</v>
      </c>
    </row>
    <row r="9" spans="2:20">
      <c r="M9" s="17" t="str">
        <f>IF(C13&gt;C7*Params!F8,B13,"Others")</f>
        <v>BTC</v>
      </c>
      <c r="N9" s="18">
        <f>IF(C13&gt;C7*0.1,C13,C7)</f>
        <v>1247.9359137269705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275.34826164432326</v>
      </c>
    </row>
    <row r="12" spans="2:20">
      <c r="B12" s="7" t="s">
        <v>19</v>
      </c>
      <c r="C12" s="1">
        <f>[2]ETH!J4</f>
        <v>1313.5745719888751</v>
      </c>
      <c r="D12" s="20">
        <f>C12/$C$7</f>
        <v>0.29487078746812839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228.8386316694922</v>
      </c>
    </row>
    <row r="13" spans="2:20">
      <c r="B13" s="7" t="s">
        <v>4</v>
      </c>
      <c r="C13" s="1">
        <f>[2]BTC!J4</f>
        <v>1247.9359137269705</v>
      </c>
      <c r="D13" s="20">
        <f t="shared" ref="D13:D55" si="0">C13/$C$7</f>
        <v>0.2801362430709009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832.33899740091113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0.12497007752124183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275.34826164432326</v>
      </c>
      <c r="D15" s="20">
        <f t="shared" si="0"/>
        <v>6.1810087124409926E-2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228.8386316694922</v>
      </c>
      <c r="D16" s="20">
        <f t="shared" si="0"/>
        <v>5.1369620699450953E-2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2.5085603209927559E-2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2.0203170370411458E-2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1.4041203407435964E-2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56.586110160504973</v>
      </c>
      <c r="D20" s="20">
        <f t="shared" si="0"/>
        <v>1.270243137968392E-2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55.643237661294137</v>
      </c>
      <c r="D21" s="20">
        <f t="shared" si="0"/>
        <v>1.2490775671471341E-2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1.1381119308665122E-2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44.494293369440939</v>
      </c>
      <c r="D23" s="20">
        <f t="shared" si="0"/>
        <v>9.9880643272653793E-3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47.112967609808138</v>
      </c>
      <c r="D24" s="20">
        <f t="shared" si="0"/>
        <v>1.0575903458629228E-2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36.850612783306026</v>
      </c>
      <c r="D25" s="20">
        <f t="shared" si="0"/>
        <v>8.2722134257243781E-3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37.835533390750193</v>
      </c>
      <c r="D26" s="20">
        <f t="shared" si="0"/>
        <v>8.4933080794301966E-3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23.305075541249426</v>
      </c>
      <c r="D27" s="20">
        <f t="shared" si="0"/>
        <v>5.2315156850574578E-3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19.346790284991844</v>
      </c>
      <c r="D28" s="20">
        <f t="shared" si="0"/>
        <v>4.342961113870128E-3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18.819128990945703</v>
      </c>
      <c r="D29" s="20">
        <f t="shared" si="0"/>
        <v>4.2245118802980612E-3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1.43218029959139E-3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13.068163319717563</v>
      </c>
      <c r="D31" s="20">
        <f t="shared" si="0"/>
        <v>2.9335369997401744E-3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13.338993231772909</v>
      </c>
      <c r="D32" s="20">
        <f t="shared" si="0"/>
        <v>2.9943328092363712E-3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13.049410433858226</v>
      </c>
      <c r="D33" s="20">
        <f t="shared" si="0"/>
        <v>2.9293273580962517E-3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13.167952013623074</v>
      </c>
      <c r="D34" s="20">
        <f t="shared" si="0"/>
        <v>2.9559375328958842E-3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12.119225598560819</v>
      </c>
      <c r="D35" s="20">
        <f t="shared" si="0"/>
        <v>2.7205197725019559E-3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11.353051944076123</v>
      </c>
      <c r="D36" s="20">
        <f t="shared" si="0"/>
        <v>2.5485293627811214E-3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14.692615617057696</v>
      </c>
      <c r="D37" s="20">
        <f t="shared" si="0"/>
        <v>3.2981935166487191E-3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12.909760794474384</v>
      </c>
      <c r="D38" s="20">
        <f t="shared" si="0"/>
        <v>2.8979788530224928E-3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2.3570365432146701E-3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9.0903886805841285</v>
      </c>
      <c r="D40" s="20">
        <f t="shared" si="0"/>
        <v>2.0406074583011222E-3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5.5609749410000866</v>
      </c>
      <c r="D41" s="20">
        <f t="shared" si="0"/>
        <v>1.2483258239845952E-3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4.9294732959466865</v>
      </c>
      <c r="D42" s="20">
        <f t="shared" si="0"/>
        <v>1.1065665426044956E-3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5.1911167724160601</v>
      </c>
      <c r="D43" s="20">
        <f t="shared" si="0"/>
        <v>1.1653001840646901E-3</v>
      </c>
    </row>
    <row r="44" spans="2:14">
      <c r="B44" s="22" t="s">
        <v>56</v>
      </c>
      <c r="C44" s="9">
        <f>[2]SHIB!$J$4</f>
        <v>4.6417798084061159</v>
      </c>
      <c r="D44" s="20">
        <f t="shared" si="0"/>
        <v>1.0419852032351625E-3</v>
      </c>
    </row>
    <row r="45" spans="2:14">
      <c r="B45" s="22" t="s">
        <v>23</v>
      </c>
      <c r="C45" s="9">
        <f>[2]LUNA!J4</f>
        <v>3.6457530359424997</v>
      </c>
      <c r="D45" s="20">
        <f t="shared" si="0"/>
        <v>8.1839744126212363E-4</v>
      </c>
    </row>
    <row r="46" spans="2:14">
      <c r="B46" s="22" t="s">
        <v>36</v>
      </c>
      <c r="C46" s="9">
        <f>[2]AMP!$J$4</f>
        <v>3.4331295191868945</v>
      </c>
      <c r="D46" s="20">
        <f t="shared" si="0"/>
        <v>7.7066778422024002E-4</v>
      </c>
    </row>
    <row r="47" spans="2:14">
      <c r="B47" s="22" t="s">
        <v>64</v>
      </c>
      <c r="C47" s="10">
        <f>[2]ACE!$J$4</f>
        <v>3.3117732253164562</v>
      </c>
      <c r="D47" s="20">
        <f t="shared" si="0"/>
        <v>7.4342576332483805E-4</v>
      </c>
    </row>
    <row r="48" spans="2:14">
      <c r="B48" s="22" t="s">
        <v>40</v>
      </c>
      <c r="C48" s="9">
        <f>[2]SHPING!$J$4</f>
        <v>2.9009410700491216</v>
      </c>
      <c r="D48" s="20">
        <f t="shared" si="0"/>
        <v>6.5120229636362356E-4</v>
      </c>
    </row>
    <row r="49" spans="2:4">
      <c r="B49" s="22" t="s">
        <v>62</v>
      </c>
      <c r="C49" s="10">
        <f>[2]SEI!$J$4</f>
        <v>2.2894602962926993</v>
      </c>
      <c r="D49" s="20">
        <f t="shared" si="0"/>
        <v>5.1393729358104555E-4</v>
      </c>
    </row>
    <row r="50" spans="2:4">
      <c r="B50" s="22" t="s">
        <v>50</v>
      </c>
      <c r="C50" s="9">
        <f>[2]KAVA!$J$4</f>
        <v>2.5797356226098525</v>
      </c>
      <c r="D50" s="20">
        <f t="shared" si="0"/>
        <v>5.7909820326895918E-4</v>
      </c>
    </row>
    <row r="51" spans="2:4">
      <c r="B51" s="7" t="s">
        <v>25</v>
      </c>
      <c r="C51" s="1">
        <f>[2]POLIS!J4</f>
        <v>2.5537881092521064</v>
      </c>
      <c r="D51" s="20">
        <f t="shared" si="0"/>
        <v>5.7327351401279176E-4</v>
      </c>
    </row>
    <row r="52" spans="2:4">
      <c r="B52" s="7" t="s">
        <v>28</v>
      </c>
      <c r="C52" s="1">
        <f>[2]ATLAS!O47</f>
        <v>2.1035730638846175</v>
      </c>
      <c r="D52" s="20">
        <f t="shared" si="0"/>
        <v>4.7220938884743729E-4</v>
      </c>
    </row>
    <row r="53" spans="2:4">
      <c r="B53" s="22" t="s">
        <v>63</v>
      </c>
      <c r="C53" s="10">
        <f>[2]MEME!$J$4</f>
        <v>1.8409283055995505</v>
      </c>
      <c r="D53" s="20">
        <f t="shared" si="0"/>
        <v>4.1325097997489565E-4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3.8089566871359764E-4</v>
      </c>
    </row>
    <row r="55" spans="2:4">
      <c r="B55" s="22" t="s">
        <v>43</v>
      </c>
      <c r="C55" s="9">
        <f>[2]TRX!$J$4</f>
        <v>0.9964653089924399</v>
      </c>
      <c r="D55" s="20">
        <f t="shared" si="0"/>
        <v>2.2368620450865511E-4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2023-12-31T11:20:43Z</dcterms:modified>
</cp:coreProperties>
</file>