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 l="1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<sst xmlns="http://schemas.openxmlformats.org/spreadsheetml/2006/main" count="115" uniqueCount="69">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</sst>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2211.6776202719966</c:v>
                </c:pt>
                <c:pt idx="1">
                  <c:v>1603.738863871208</c:v>
                </c:pt>
                <c:pt idx="2">
                  <c:v>479.59877735512083</c:v>
                </c:pt>
                <c:pt idx="3">
                  <c:v>404.32</c:v>
                </c:pt>
                <c:pt idx="4">
                  <c:v>1553.4420634519472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2211.6776202719966</v>
          </cell>
        </row>
      </sheetData>
      <sheetData sheetId="1">
        <row r="4">
          <cell r="J4">
            <v>1603.738863871208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2.9557436135987669</v>
          </cell>
        </row>
      </sheetData>
      <sheetData sheetId="4">
        <row r="47">
          <cell r="M47">
            <v>141.75</v>
          </cell>
          <cell r="O47">
            <v>0.69297239960820889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3.6865635898621871</v>
          </cell>
        </row>
      </sheetData>
      <sheetData sheetId="7">
        <row r="4">
          <cell r="J4">
            <v>52.971240363328562</v>
          </cell>
        </row>
      </sheetData>
      <sheetData sheetId="8">
        <row r="4">
          <cell r="J4">
            <v>14.466967997063687</v>
          </cell>
        </row>
      </sheetData>
      <sheetData sheetId="9">
        <row r="4">
          <cell r="J4">
            <v>2.8420462657248353</v>
          </cell>
        </row>
      </sheetData>
      <sheetData sheetId="10">
        <row r="4">
          <cell r="J4">
            <v>34.755963168471986</v>
          </cell>
        </row>
      </sheetData>
      <sheetData sheetId="11">
        <row r="4">
          <cell r="J4">
            <v>14.259684996828181</v>
          </cell>
        </row>
      </sheetData>
      <sheetData sheetId="12">
        <row r="4">
          <cell r="J4">
            <v>63.707533543520711</v>
          </cell>
        </row>
      </sheetData>
      <sheetData sheetId="13">
        <row r="4">
          <cell r="J4">
            <v>312.10946947755082</v>
          </cell>
        </row>
      </sheetData>
      <sheetData sheetId="14">
        <row r="4">
          <cell r="J4">
            <v>6.0791051103893405</v>
          </cell>
        </row>
      </sheetData>
      <sheetData sheetId="15">
        <row r="4">
          <cell r="J4">
            <v>58.863492977522398</v>
          </cell>
        </row>
      </sheetData>
      <sheetData sheetId="16">
        <row r="4">
          <cell r="J4">
            <v>6.3284129803250231</v>
          </cell>
        </row>
      </sheetData>
      <sheetData sheetId="17">
        <row r="4">
          <cell r="J4">
            <v>7.6530311493576351</v>
          </cell>
        </row>
      </sheetData>
      <sheetData sheetId="18">
        <row r="4">
          <cell r="J4">
            <v>14.598340527912475</v>
          </cell>
        </row>
      </sheetData>
      <sheetData sheetId="19">
        <row r="4">
          <cell r="J4">
            <v>2.4295751396039114</v>
          </cell>
        </row>
      </sheetData>
      <sheetData sheetId="20">
        <row r="4">
          <cell r="J4">
            <v>20.454947454154802</v>
          </cell>
        </row>
      </sheetData>
      <sheetData sheetId="21">
        <row r="4">
          <cell r="J4">
            <v>13.575642597229651</v>
          </cell>
        </row>
      </sheetData>
      <sheetData sheetId="22">
        <row r="4">
          <cell r="J4">
            <v>12.450411723460649</v>
          </cell>
        </row>
      </sheetData>
      <sheetData sheetId="23">
        <row r="4">
          <cell r="J4">
            <v>5.3174018032446142</v>
          </cell>
        </row>
      </sheetData>
      <sheetData sheetId="24">
        <row r="4">
          <cell r="J4">
            <v>53.924983498875115</v>
          </cell>
        </row>
      </sheetData>
      <sheetData sheetId="25">
        <row r="4">
          <cell r="J4">
            <v>67.676559658143958</v>
          </cell>
        </row>
      </sheetData>
      <sheetData sheetId="26">
        <row r="4">
          <cell r="J4">
            <v>2.2057343916474923</v>
          </cell>
        </row>
      </sheetData>
      <sheetData sheetId="27">
        <row r="4">
          <cell r="J4">
            <v>46.62914586555236</v>
          </cell>
        </row>
      </sheetData>
      <sheetData sheetId="28">
        <row r="4">
          <cell r="J4">
            <v>69.052644655555667</v>
          </cell>
        </row>
      </sheetData>
      <sheetData sheetId="29">
        <row r="4">
          <cell r="J4">
            <v>3.4157636386629191</v>
          </cell>
        </row>
      </sheetData>
      <sheetData sheetId="30">
        <row r="4">
          <cell r="J4">
            <v>16.929560975004826</v>
          </cell>
        </row>
      </sheetData>
      <sheetData sheetId="31">
        <row r="4">
          <cell r="J4">
            <v>3.1741091119100613</v>
          </cell>
        </row>
      </sheetData>
      <sheetData sheetId="32">
        <row r="4">
          <cell r="J4">
            <v>479.59877735512083</v>
          </cell>
        </row>
      </sheetData>
      <sheetData sheetId="33">
        <row r="4">
          <cell r="J4">
            <v>1.3459757013477827</v>
          </cell>
        </row>
      </sheetData>
      <sheetData sheetId="34">
        <row r="4">
          <cell r="J4">
            <v>18.7326828635338</v>
          </cell>
        </row>
      </sheetData>
      <sheetData sheetId="35">
        <row r="4">
          <cell r="J4">
            <v>18.20180606755887</v>
          </cell>
        </row>
      </sheetData>
      <sheetData sheetId="36">
        <row r="4">
          <cell r="J4">
            <v>21.317562879635481</v>
          </cell>
        </row>
      </sheetData>
      <sheetData sheetId="37">
        <row r="4">
          <cell r="J4">
            <v>23.520320599094504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722.88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0.11560942640888759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6252.7773249502761</v>
      </c>
      <c r="D7" s="20">
        <f>(C7*[1]Feuil1!$K$2-C4)/C4</f>
        <v>1.0603707517744463</v>
      </c>
      <c r="E7" s="31">
        <f>C7-C7/(1+D7)</f>
        <v>3217.9947162546237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2211.6776202719966</v>
      </c>
    </row>
    <row r="9" spans="2:20">
      <c r="M9" s="17" t="str">
        <f>IF(C13&gt;C7*Params!F8,B13,"Others")</f>
        <v>BTC</v>
      </c>
      <c r="N9" s="18">
        <f>IF(C13&gt;C7*0.1,C13,C7)</f>
        <v>1603.738863871208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479.59877735512083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2211.6776202719966</v>
      </c>
      <c r="D12" s="20">
        <f>C12/$C$7</f>
        <v>0.35371123987524766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1553.4420634519472</v>
      </c>
    </row>
    <row r="13" spans="2:20">
      <c r="B13" s="7" t="s">
        <v>4</v>
      </c>
      <c r="C13" s="1">
        <f>[2]BTC!J4</f>
        <v>1603.738863871208</v>
      </c>
      <c r="D13" s="20">
        <f t="shared" ref="D13:D51" si="0">C13/$C$7</f>
        <v>0.2564842438050457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479.59877735512083</v>
      </c>
      <c r="D14" s="20">
        <f t="shared" si="0"/>
        <v>7.6701720280585028E-2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6.4662465811256967E-2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4.2950513994536928E-2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312.10946947755082</v>
      </c>
      <c r="D17" s="20">
        <f t="shared" si="0"/>
        <v>4.9915334139942813E-2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2.2669926119770662E-2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7.303421230825587E-3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63.707533543520711</v>
      </c>
      <c r="D20" s="20">
        <f t="shared" si="0"/>
        <v>1.0188677803911294E-2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67.676559658143958</v>
      </c>
      <c r="D21" s="20">
        <f t="shared" si="0"/>
        <v>1.0823439911748679E-2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69.052644655555667</v>
      </c>
      <c r="D22" s="20">
        <f t="shared" si="0"/>
        <v>1.10435157158111E-2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7.9964466030937077E-3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58.863492977522398</v>
      </c>
      <c r="D24" s="20">
        <f t="shared" si="0"/>
        <v>9.4139755693267869E-3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53.924983498875115</v>
      </c>
      <c r="D25" s="20">
        <f t="shared" si="0"/>
        <v>8.6241650224292837E-3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6.9265220475997705E-3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52.971240363328562</v>
      </c>
      <c r="D27" s="20">
        <f t="shared" si="0"/>
        <v>8.4716339012999801E-3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46.62914586555236</v>
      </c>
      <c r="D28" s="20">
        <f t="shared" si="0"/>
        <v>7.4573495012351439E-3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21.317562879635481</v>
      </c>
      <c r="D29" s="20">
        <f t="shared" si="0"/>
        <v>3.4092950655019534E-3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34.755963168471986</v>
      </c>
      <c r="D30" s="20">
        <f t="shared" si="0"/>
        <v>5.558484072315557E-3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23.520320599094504</v>
      </c>
      <c r="D31" s="20">
        <f t="shared" si="0"/>
        <v>3.7615797551660843E-3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18.7326828635338</v>
      </c>
      <c r="D32" s="20">
        <f t="shared" si="0"/>
        <v>2.9958979650187316E-3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20.454947454154802</v>
      </c>
      <c r="D33" s="20">
        <f t="shared" si="0"/>
        <v>3.2713379017247292E-3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18.20180606755887</v>
      </c>
      <c r="D34" s="20">
        <f t="shared" si="0"/>
        <v>2.9109954059820314E-3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16.929560975004826</v>
      </c>
      <c r="D35" s="20">
        <f t="shared" si="0"/>
        <v>2.7075266070089028E-3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14.598340527912475</v>
      </c>
      <c r="D36" s="20">
        <f t="shared" si="0"/>
        <v>2.3346970105046186E-3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13.575642597229651</v>
      </c>
      <c r="D37" s="20">
        <f t="shared" si="0"/>
        <v>2.1711380226286259E-3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14.259684996828181</v>
      </c>
      <c r="D38" s="20">
        <f t="shared" si="0"/>
        <v>2.2805361930814607E-3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12.450411723460649</v>
      </c>
      <c r="D39" s="20">
        <f t="shared" si="0"/>
        <v>1.9911810506636997E-3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14.466967997063687</v>
      </c>
      <c r="D40" s="20">
        <f t="shared" si="0"/>
        <v>2.3136867419437063E-3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1.2522435380444747E-3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6.3284129803250231</v>
      </c>
      <c r="D42" s="20">
        <f t="shared" si="0"/>
        <v>1.0120963295898833E-3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6.0791051103893405</v>
      </c>
      <c r="D43" s="20">
        <f t="shared" si="0"/>
        <v>9.7222478819644891E-4</v>
      </c>
    </row>
    <row r="44" spans="2:14">
      <c r="B44" s="22" t="s">
        <v>23</v>
      </c>
      <c r="C44" s="9">
        <f>[2]LUNA!J4</f>
        <v>5.3174018032446142</v>
      </c>
      <c r="D44" s="20">
        <f t="shared" si="0"/>
        <v>8.5040639173679508E-4</v>
      </c>
    </row>
    <row r="45" spans="2:14">
      <c r="B45" s="22" t="s">
        <v>36</v>
      </c>
      <c r="C45" s="9">
        <f>[2]GRT!$J$4</f>
        <v>7.6530311493576351</v>
      </c>
      <c r="D45" s="20">
        <f t="shared" si="0"/>
        <v>1.2239410987530241E-3</v>
      </c>
    </row>
    <row r="46" spans="2:14">
      <c r="B46" s="22" t="s">
        <v>35</v>
      </c>
      <c r="C46" s="9">
        <f>[2]AMP!$J$4</f>
        <v>2.8420462657248353</v>
      </c>
      <c r="D46" s="20">
        <f t="shared" si="0"/>
        <v>4.5452542414781036E-4</v>
      </c>
    </row>
    <row r="47" spans="2:14">
      <c r="B47" s="22" t="s">
        <v>63</v>
      </c>
      <c r="C47" s="10">
        <f>[2]ACE!$J$4</f>
        <v>3.6865635898621871</v>
      </c>
      <c r="D47" s="20">
        <f t="shared" si="0"/>
        <v>5.8958817790484867E-4</v>
      </c>
    </row>
    <row r="48" spans="2:14">
      <c r="B48" s="22" t="s">
        <v>61</v>
      </c>
      <c r="C48" s="10">
        <f>[2]SEI!$J$4</f>
        <v>3.4157636386629191</v>
      </c>
      <c r="D48" s="20">
        <f t="shared" si="0"/>
        <v>5.462794309071421E-4</v>
      </c>
    </row>
    <row r="49" spans="2:4">
      <c r="B49" s="22" t="s">
        <v>39</v>
      </c>
      <c r="C49" s="9">
        <f>[2]SHPING!$J$4</f>
        <v>3.1741091119100613</v>
      </c>
      <c r="D49" s="20">
        <f t="shared" si="0"/>
        <v>5.0763188051563993E-4</v>
      </c>
    </row>
    <row r="50" spans="2:4">
      <c r="B50" s="22" t="s">
        <v>49</v>
      </c>
      <c r="C50" s="9">
        <f>[2]KAVA!$J$4</f>
        <v>2.4295751396039114</v>
      </c>
      <c r="D50" s="20">
        <f t="shared" si="0"/>
        <v>3.8855935744093239E-4</v>
      </c>
    </row>
    <row r="51" spans="2:4">
      <c r="B51" s="7" t="s">
        <v>25</v>
      </c>
      <c r="C51" s="1">
        <f>[2]POLIS!J4</f>
        <v>2.9557436135987669</v>
      </c>
      <c r="D51" s="20">
        <f t="shared" si="0"/>
        <v>4.7270891957155564E-4</v>
      </c>
    </row>
    <row r="52" spans="2:4">
      <c r="B52" s="22" t="s">
        <v>62</v>
      </c>
      <c r="C52" s="10">
        <f>[2]MEME!$J$4</f>
        <v>2.2057343916474923</v>
      </c>
      <c r="D52" s="20">
        <f>C52/$C$7</f>
        <v>3.5276074566833115E-4</v>
      </c>
    </row>
    <row r="53" spans="2:4">
      <c r="B53" s="22" t="s">
        <v>42</v>
      </c>
      <c r="C53" s="9">
        <f>[2]TRX!$J$4</f>
        <v>1.3459757013477827</v>
      </c>
      <c r="D53" s="20">
        <f>C53/$C$7</f>
        <v>2.1526045649778296E-4</v>
      </c>
    </row>
    <row r="54" spans="2:4">
      <c r="B54" s="7" t="s">
        <v>27</v>
      </c>
      <c r="C54" s="1">
        <f>[2]ATLAS!O47</f>
        <v>0.69297239960820889</v>
      </c>
      <c r="D54" s="20">
        <f>C54/$C$7</f>
        <v>1.1082633581769516E-4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2024-02-28T13:55:53Z</dcterms:modified>
</cp:coreProperties>
</file>