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</numCache>
            </numRef>
          </val>
        </ser>
        <marker val="1"/>
        <axId val="80565760"/>
        <axId val="80567680"/>
      </lineChart>
      <dateAx>
        <axId val="805657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567680"/>
        <crosses val="autoZero"/>
        <lblOffset val="100"/>
      </dateAx>
      <valAx>
        <axId val="805676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565760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workbookViewId="0">
      <selection activeCell="B37" sqref="B3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1898.924843343126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0.0038958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0.09068</v>
      </c>
      <c r="C35" s="53">
        <f>(D35/B35)</f>
        <v/>
      </c>
      <c r="D35" s="23" t="n">
        <v>145.14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0.01757</v>
      </c>
      <c r="C36" s="53">
        <f>(D36/B36)</f>
        <v/>
      </c>
      <c r="D36" s="23" t="n">
        <v>28.9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0.02981</v>
      </c>
      <c r="C40" s="53">
        <f>(D40/B40)</f>
        <v/>
      </c>
      <c r="D40" s="23" t="n">
        <v>54.35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3.267069032627014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0.28445324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10.84003503704057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0.00695573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11" sqref="B11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14.70962164187507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0.00859964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0.00263374425533178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D11" sqref="D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314.0735482515283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0.00030701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0.37145</v>
      </c>
      <c r="C11" s="52">
        <f>(D11/B11)</f>
        <v/>
      </c>
      <c r="D11" s="52" t="n">
        <v>113.61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0.07325684796544324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5.473760188580164</v>
      </c>
      <c r="M3" t="inlineStr">
        <is>
          <t>Objectif :</t>
        </is>
      </c>
      <c r="N3">
        <f>(INDEX(N6:N30,MATCH(MAX(O6,O15),O6:O30,0))/0.9)</f>
        <v/>
      </c>
      <c r="O3" s="5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4.9157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(-B8)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(D5+4.710957*-N6)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(2*($R$6+N6)/5-N6)</f>
        <v/>
      </c>
      <c r="O7" s="52">
        <f>($S$6*Params!K9)</f>
        <v/>
      </c>
      <c r="P7" s="52">
        <f>(O7*N7)</f>
        <v/>
      </c>
      <c r="R7" s="24">
        <f>(N6-N6)</f>
        <v/>
      </c>
      <c r="S7" s="52" t="n">
        <v>0</v>
      </c>
      <c r="T7" s="52">
        <f>(4.710957*N6-P6)</f>
        <v/>
      </c>
    </row>
    <row r="8">
      <c r="B8">
        <f>(-0.2134+N15)</f>
        <v/>
      </c>
      <c r="C8" s="52">
        <f>(D8/B8)</f>
        <v/>
      </c>
      <c r="D8" s="52">
        <f>(-1.27565659-D9)</f>
        <v/>
      </c>
      <c r="N8" s="24">
        <f>($B$5/5)</f>
        <v/>
      </c>
      <c r="O8" s="52">
        <f>($C$5*Params!K10)</f>
        <v/>
      </c>
      <c r="P8" s="52">
        <f>(O8*N8)</f>
        <v/>
      </c>
      <c r="R8" s="24">
        <f>(B7+B9)</f>
        <v/>
      </c>
      <c r="S8" s="52">
        <f>(T8/R8)</f>
        <v/>
      </c>
      <c r="T8" s="52">
        <f>(D7+D9)</f>
        <v/>
      </c>
    </row>
    <row r="9">
      <c r="B9">
        <f>(-N15)</f>
        <v/>
      </c>
      <c r="C9" s="52" t="n">
        <v>5.97777</v>
      </c>
      <c r="D9" s="52">
        <f>(C9*B9)</f>
        <v/>
      </c>
      <c r="N9" s="24">
        <f>($B$5/5)</f>
        <v/>
      </c>
      <c r="O9" s="52">
        <f>($C$5*Params!K11)</f>
        <v/>
      </c>
      <c r="P9" s="52">
        <f>(O9*N9)</f>
        <v/>
      </c>
    </row>
    <row r="10"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2">
        <f>(C9)</f>
        <v/>
      </c>
      <c r="P15" s="52">
        <f>(O15*N15)</f>
        <v/>
      </c>
      <c r="Q15" t="inlineStr">
        <is>
          <t>Done</t>
        </is>
      </c>
    </row>
    <row r="16">
      <c r="N16" s="24">
        <f>($B$7/5)</f>
        <v/>
      </c>
      <c r="O16" s="52">
        <f>($C$7*Params!K9)</f>
        <v/>
      </c>
      <c r="P16" s="52">
        <f>(O16*N16)</f>
        <v/>
      </c>
    </row>
    <row r="17">
      <c r="N17" s="24">
        <f>($B$7/5)</f>
        <v/>
      </c>
      <c r="O17" s="52">
        <f>($C$7*Params!K10)</f>
        <v/>
      </c>
      <c r="P17" s="52">
        <f>(O17*N17)</f>
        <v/>
      </c>
    </row>
    <row r="18">
      <c r="N18" s="24">
        <f>($B$7/5)</f>
        <v/>
      </c>
      <c r="O18" s="52">
        <f>($C$7*Params!K11)</f>
        <v/>
      </c>
      <c r="P18" s="52">
        <f>(O18*N18)</f>
        <v/>
      </c>
    </row>
    <row r="19">
      <c r="P19" s="52" t="n"/>
    </row>
    <row r="20">
      <c r="P20" s="52" t="n"/>
    </row>
    <row r="21">
      <c r="P21" s="52">
        <f>(SUM(P15:P18))</f>
        <v/>
      </c>
    </row>
    <row r="22"/>
    <row r="23"/>
    <row r="24"/>
    <row r="25"/>
    <row r="26"/>
    <row r="27">
      <c r="G27" s="53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36.80235993317672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4.937842888374687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2.11536478724051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D34" sqref="D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27889.31736386529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0.00031443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0.00576</v>
      </c>
      <c r="C23" s="52">
        <f>(D23/B23)</f>
        <v/>
      </c>
      <c r="D23" s="52" t="n">
        <v>128.67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</v>
      </c>
      <c r="C24" s="52">
        <f>(D24/B24)</f>
        <v/>
      </c>
      <c r="D24" s="52" t="n">
        <v>28.7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</v>
      </c>
      <c r="C34" s="52">
        <f>(D34/B34)</f>
        <v/>
      </c>
      <c r="D34" s="52" t="n">
        <v>38.55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6.601393002791986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91.28199232866498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0.8708739156651214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0.04027647</v>
      </c>
      <c r="C6" s="54" t="n">
        <v>0</v>
      </c>
      <c r="D6" s="26">
        <f>(B6*C6)</f>
        <v/>
      </c>
      <c r="E6" s="52">
        <f>(B6*J3)</f>
        <v/>
      </c>
    </row>
    <row r="7">
      <c r="B7" t="n">
        <v>-3.25700016</v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/>
    <row r="14">
      <c r="B14">
        <f>(SUM(B5:B13))</f>
        <v/>
      </c>
      <c r="D14" s="52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8.767549647168749e-05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0.9283581819513081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0.5796461908025403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1.1495473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1.640826493008316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8.778858425423721e-06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F13" sqref="F1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20.71360644105263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(0.002039*6)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4.95848</v>
      </c>
      <c r="C17" s="52">
        <f>(D17/B17)</f>
        <v/>
      </c>
      <c r="D17" s="52" t="n">
        <v>93.75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0.07712264965848398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0.13532783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6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(C226)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5.143028653749144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0.4790817462306866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0.45353087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0.1244851318591444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1.134931445824275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0.003637657403420924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0.1565181121169311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528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0.002029555114733333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0.3785220803910394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0.27311658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0.1522358709831053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0.26960484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2023-05-29T08:58:07Z</dcterms:modified>
  <cp:lastModifiedBy>Tiko</cp:lastModifiedBy>
</cp:coreProperties>
</file>