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<sst xmlns="http://schemas.openxmlformats.org/spreadsheetml/2006/main" count="100" uniqueCount="62">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</sst>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1105.9541269753963</c:v>
                </c:pt>
                <c:pt idx="1">
                  <c:v>1102.8126080497786</c:v>
                </c:pt>
                <c:pt idx="2">
                  <c:v>207.59401457188679</c:v>
                </c:pt>
                <c:pt idx="3">
                  <c:v>202.42</c:v>
                </c:pt>
                <c:pt idx="4">
                  <c:v>793.3792898657216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1102.8126080497786</v>
          </cell>
        </row>
      </sheetData>
      <sheetData sheetId="1">
        <row r="4">
          <cell r="J4">
            <v>1105.9541269753963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2.1013469549018446</v>
          </cell>
        </row>
      </sheetData>
      <sheetData sheetId="4">
        <row r="46">
          <cell r="M46">
            <v>100.02</v>
          </cell>
          <cell r="O46">
            <v>1.7087201620368262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43.049912275393716</v>
          </cell>
        </row>
      </sheetData>
      <sheetData sheetId="8">
        <row r="4">
          <cell r="J4">
            <v>8.2213277089829742</v>
          </cell>
        </row>
      </sheetData>
      <sheetData sheetId="9">
        <row r="4">
          <cell r="J4">
            <v>17.277513246273447</v>
          </cell>
        </row>
      </sheetData>
      <sheetData sheetId="10">
        <row r="4">
          <cell r="J4">
            <v>10.701673952853668</v>
          </cell>
        </row>
      </sheetData>
      <sheetData sheetId="11">
        <row r="4">
          <cell r="J4">
            <v>52.795973972119718</v>
          </cell>
        </row>
      </sheetData>
      <sheetData sheetId="12">
        <row r="4">
          <cell r="J4">
            <v>2.3540015097291653</v>
          </cell>
        </row>
      </sheetData>
      <sheetData sheetId="13">
        <row r="4">
          <cell r="J4">
            <v>160.17736165900735</v>
          </cell>
        </row>
      </sheetData>
      <sheetData sheetId="14">
        <row r="4">
          <cell r="J4">
            <v>4.6790336843244908</v>
          </cell>
        </row>
      </sheetData>
      <sheetData sheetId="15">
        <row r="4">
          <cell r="J4">
            <v>35.132766167083531</v>
          </cell>
        </row>
      </sheetData>
      <sheetData sheetId="16">
        <row r="4">
          <cell r="J4">
            <v>5.3849314191202362</v>
          </cell>
        </row>
      </sheetData>
      <sheetData sheetId="17">
        <row r="4">
          <cell r="J4">
            <v>10.097989129416058</v>
          </cell>
        </row>
      </sheetData>
      <sheetData sheetId="18">
        <row r="4">
          <cell r="J4">
            <v>13.161831784684411</v>
          </cell>
        </row>
      </sheetData>
      <sheetData sheetId="19">
        <row r="4">
          <cell r="J4">
            <v>7.7339125909697453</v>
          </cell>
        </row>
      </sheetData>
      <sheetData sheetId="20">
        <row r="4">
          <cell r="J4">
            <v>11.391987116989126</v>
          </cell>
        </row>
      </sheetData>
      <sheetData sheetId="21">
        <row r="4">
          <cell r="J4">
            <v>2.2122191493169541</v>
          </cell>
        </row>
      </sheetData>
      <sheetData sheetId="22">
        <row r="4">
          <cell r="J4">
            <v>24.989421682727205</v>
          </cell>
        </row>
      </sheetData>
      <sheetData sheetId="23">
        <row r="4">
          <cell r="J4">
            <v>42.205596579008152</v>
          </cell>
        </row>
      </sheetData>
      <sheetData sheetId="24">
        <row r="4">
          <cell r="J4">
            <v>35.623296846166163</v>
          </cell>
        </row>
      </sheetData>
      <sheetData sheetId="25">
        <row r="4">
          <cell r="J4">
            <v>42.149133019993201</v>
          </cell>
        </row>
      </sheetData>
      <sheetData sheetId="26">
        <row r="4">
          <cell r="J4">
            <v>3.5696595371628894</v>
          </cell>
        </row>
      </sheetData>
      <sheetData sheetId="27">
        <row r="4">
          <cell r="J4">
            <v>207.59401457188679</v>
          </cell>
        </row>
      </sheetData>
      <sheetData sheetId="28">
        <row r="4">
          <cell r="J4">
            <v>0.9504517418685412</v>
          </cell>
        </row>
      </sheetData>
      <sheetData sheetId="29">
        <row r="4">
          <cell r="J4">
            <v>12.256829084016809</v>
          </cell>
        </row>
      </sheetData>
      <sheetData sheetId="30">
        <row r="4">
          <cell r="J4">
            <v>19.192131279925245</v>
          </cell>
        </row>
      </sheetData>
      <sheetData sheetId="31">
        <row r="4">
          <cell r="J4">
            <v>3.7278310487235342</v>
          </cell>
        </row>
      </sheetData>
      <sheetData sheetId="32">
        <row r="4">
          <cell r="J4">
            <v>2.2445979922273827</v>
          </cell>
        </row>
      </sheetData>
      <sheetData sheetId="33">
        <row r="4">
          <cell r="J4">
            <v>2.3959756477388123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202.42</v>
      </c>
      <c r="P2" t="s">
        <v>8</v>
      </c>
      <c r="Q2" s="10">
        <f>N2+K2+H2</f>
        <v>242.13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7.0482688500740243E-2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3435.3116368064907</v>
      </c>
      <c r="D7" s="20">
        <f>(C7*[1]Feuil1!$K$2-C4)/C4</f>
        <v>0.28101035374099304</v>
      </c>
      <c r="E7" s="31">
        <f>C7-C7/(1+D7)</f>
        <v>753.59120669896447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1105.9541269753963</v>
      </c>
    </row>
    <row r="9" spans="2:20">
      <c r="M9" s="17" t="str">
        <f>IF(C13&gt;C7*[2]Params!F8,B13,"Others")</f>
        <v>ETH</v>
      </c>
      <c r="N9" s="18">
        <f>IF(C13&gt;C7*0.1,C13,C7)</f>
        <v>1102.8126080497786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207.59401457188679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202.42</v>
      </c>
    </row>
    <row r="12" spans="2:20">
      <c r="B12" s="7" t="s">
        <v>4</v>
      </c>
      <c r="C12" s="1">
        <f>[2]BTC!J4</f>
        <v>1105.9541269753963</v>
      </c>
      <c r="D12" s="20">
        <f>C12/$C$7</f>
        <v>0.32193705954534746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793.3792898657216</v>
      </c>
    </row>
    <row r="13" spans="2:20">
      <c r="B13" s="7" t="s">
        <v>19</v>
      </c>
      <c r="C13" s="1">
        <f>[2]ETH!J4</f>
        <v>1102.8126080497786</v>
      </c>
      <c r="D13" s="20">
        <f t="shared" ref="D13:D50" si="0">C13/$C$7</f>
        <v>0.32102258096006897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207.59401457188679</v>
      </c>
      <c r="D14" s="20">
        <f t="shared" si="0"/>
        <v>6.0429456340347867E-2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202.42</v>
      </c>
      <c r="D15" s="20">
        <f t="shared" si="0"/>
        <v>5.8923329642422834E-2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160.17736165900735</v>
      </c>
      <c r="D16" s="20">
        <f t="shared" si="0"/>
        <v>4.6626733930872792E-2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2.9115262478189564E-2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2.012917816803448E-2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52.795973972119718</v>
      </c>
      <c r="D19" s="20">
        <f>C19/$C$7</f>
        <v>1.5368612677363828E-2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42.149133019993201</v>
      </c>
      <c r="D20" s="20">
        <f t="shared" si="0"/>
        <v>1.2269376835685152E-2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42.205596579008152</v>
      </c>
      <c r="D21" s="20">
        <f t="shared" si="0"/>
        <v>1.2285813061851648E-2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43.049912275393716</v>
      </c>
      <c r="D22" s="20">
        <f t="shared" si="0"/>
        <v>1.2531588637883654E-2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1.1504050921196276E-2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35.132766167083531</v>
      </c>
      <c r="D24" s="20">
        <f t="shared" si="0"/>
        <v>1.0226951695055938E-2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35.623296846166163</v>
      </c>
      <c r="D25" s="20">
        <f t="shared" si="0"/>
        <v>1.0369742431659572E-2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24.989421682727205</v>
      </c>
      <c r="D26" s="20">
        <f t="shared" si="0"/>
        <v>7.2742808585359343E-3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6.8892342729836012E-3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19.192131279925245</v>
      </c>
      <c r="D28" s="20">
        <f t="shared" si="0"/>
        <v>5.5867220528983781E-3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17.277513246273447</v>
      </c>
      <c r="D29" s="20">
        <f t="shared" si="0"/>
        <v>5.0293874538657121E-3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13.161831784684411</v>
      </c>
      <c r="D30" s="20">
        <f t="shared" si="0"/>
        <v>3.831335603927863E-3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11.391987116989126</v>
      </c>
      <c r="D31" s="20">
        <f t="shared" si="0"/>
        <v>3.3161437218485546E-3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10.701673952853668</v>
      </c>
      <c r="D32" s="20">
        <f t="shared" si="0"/>
        <v>3.1151974214491001E-3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12.256829084016809</v>
      </c>
      <c r="D33" s="20">
        <f t="shared" si="0"/>
        <v>3.5678943804384844E-3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10.097989129416058</v>
      </c>
      <c r="D34" s="20">
        <f t="shared" si="0"/>
        <v>2.9394681464192511E-3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8.2213277089829742</v>
      </c>
      <c r="D35" s="20">
        <f t="shared" si="0"/>
        <v>2.3931825051614892E-3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7.7339125909697453</v>
      </c>
      <c r="D36" s="20">
        <f t="shared" si="0"/>
        <v>2.2512986909564016E-3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5.3849314191202362</v>
      </c>
      <c r="D37" s="20">
        <f t="shared" si="0"/>
        <v>1.567523412264902E-3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4.6790336843244908</v>
      </c>
      <c r="D38" s="20">
        <f t="shared" si="0"/>
        <v>1.3620405305278737E-3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1.3972531483234347E-3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3.5696595371628894</v>
      </c>
      <c r="D40" s="20">
        <f t="shared" si="0"/>
        <v>1.0391079222382543E-3</v>
      </c>
    </row>
    <row r="41" spans="2:14">
      <c r="B41" s="22" t="s">
        <v>37</v>
      </c>
      <c r="C41" s="9">
        <f>[2]GRT!$J$4</f>
        <v>3.7278310487235342</v>
      </c>
      <c r="D41" s="20">
        <f t="shared" si="0"/>
        <v>1.0851507644264184E-3</v>
      </c>
    </row>
    <row r="42" spans="2:14">
      <c r="B42" s="22" t="s">
        <v>40</v>
      </c>
      <c r="C42" s="9">
        <f>[2]SHPING!$J$4</f>
        <v>2.3959756477388123</v>
      </c>
      <c r="D42" s="20">
        <f t="shared" si="0"/>
        <v>6.9745510773111161E-4</v>
      </c>
    </row>
    <row r="43" spans="2:14">
      <c r="B43" s="22" t="s">
        <v>36</v>
      </c>
      <c r="C43" s="9">
        <f>[2]AMP!$J$4</f>
        <v>2.3540015097291653</v>
      </c>
      <c r="D43" s="20">
        <f t="shared" si="0"/>
        <v>6.8523667096399875E-4</v>
      </c>
    </row>
    <row r="44" spans="2:14">
      <c r="B44" s="22" t="s">
        <v>50</v>
      </c>
      <c r="C44" s="9">
        <f>[2]KAVA!$J$4</f>
        <v>2.2445979922273827</v>
      </c>
      <c r="D44" s="20">
        <f t="shared" si="0"/>
        <v>6.5338991903336882E-4</v>
      </c>
    </row>
    <row r="45" spans="2:14">
      <c r="B45" s="22" t="s">
        <v>23</v>
      </c>
      <c r="C45" s="9">
        <f>[2]LUNA!J4</f>
        <v>2.2122191493169541</v>
      </c>
      <c r="D45" s="20">
        <f t="shared" si="0"/>
        <v>6.4396461899260502E-4</v>
      </c>
    </row>
    <row r="46" spans="2:14">
      <c r="B46" s="7" t="s">
        <v>25</v>
      </c>
      <c r="C46" s="1">
        <f>[2]POLIS!J4</f>
        <v>2.1013469549018446</v>
      </c>
      <c r="D46" s="20">
        <f t="shared" si="0"/>
        <v>6.1169034342843014E-4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4.9392712492813632E-4</v>
      </c>
    </row>
    <row r="48" spans="2:14">
      <c r="B48" s="7" t="s">
        <v>28</v>
      </c>
      <c r="C48" s="1">
        <f>[2]ATLAS!O46</f>
        <v>1.7087201620368262</v>
      </c>
      <c r="D48" s="20">
        <f t="shared" si="0"/>
        <v>4.9739888041868427E-4</v>
      </c>
    </row>
    <row r="49" spans="2:4">
      <c r="B49" s="22" t="s">
        <v>43</v>
      </c>
      <c r="C49" s="9">
        <f>[2]TRX!$J$4</f>
        <v>0.9504517418685412</v>
      </c>
      <c r="D49" s="20">
        <f t="shared" si="0"/>
        <v>2.7667118513652323E-4</v>
      </c>
    </row>
    <row r="50" spans="2:4">
      <c r="B50" s="7" t="s">
        <v>5</v>
      </c>
      <c r="C50" s="1">
        <f>H$2</f>
        <v>0.19</v>
      </c>
      <c r="D50" s="20">
        <f t="shared" si="0"/>
        <v>5.5307937121135951E-5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2023-11-23T21:43:28Z</dcterms:modified>
</cp:coreProperties>
</file>