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17" l="1"/>
  <c r="C22" l="1"/>
  <c r="C15" l="1"/>
  <c r="C26"/>
  <c r="C14"/>
  <c r="C27"/>
  <c r="C24"/>
  <c r="C13"/>
  <c r="C20" l="1"/>
  <c r="C36"/>
  <c r="C23"/>
  <c r="C35"/>
  <c r="C34"/>
  <c r="C38" l="1"/>
  <c r="C12" l="1"/>
  <c r="C29" l="1"/>
  <c r="C25" l="1"/>
  <c r="C7" l="1"/>
  <c r="D7" l="1"/>
  <c r="E7" s="1"/>
  <c r="D36"/>
  <c r="D31"/>
  <c r="D37"/>
  <c r="D23"/>
  <c r="D27"/>
  <c r="D20"/>
  <c r="D13"/>
  <c r="D41"/>
  <c r="N9"/>
  <c r="D22"/>
  <c r="D12"/>
  <c r="D42"/>
  <c r="D44"/>
  <c r="D49"/>
  <c r="D14"/>
  <c r="D19"/>
  <c r="D16"/>
  <c r="M9"/>
  <c r="Q3"/>
  <c r="D15"/>
  <c r="D46"/>
  <c r="D29"/>
  <c r="M8"/>
  <c r="D33"/>
  <c r="D40"/>
  <c r="D21"/>
  <c r="D39"/>
  <c r="D48"/>
  <c r="D28"/>
  <c r="D26"/>
  <c r="D38"/>
  <c r="D35"/>
  <c r="D24"/>
  <c r="N8"/>
  <c r="D47"/>
  <c r="D45"/>
  <c r="D17"/>
  <c r="D43"/>
  <c r="D30"/>
  <c r="D50"/>
  <c r="D34"/>
  <c r="D18"/>
  <c r="D32"/>
  <c r="D25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<sst xmlns="http://schemas.openxmlformats.org/spreadsheetml/2006/main" count="92" uniqueCount="59">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</sst>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866.09077722602376</c:v>
                </c:pt>
                <c:pt idx="1">
                  <c:v>758.21433041035846</c:v>
                </c:pt>
                <c:pt idx="2">
                  <c:v>902.38060388218037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866.09077722602376</v>
          </cell>
        </row>
      </sheetData>
      <sheetData sheetId="1">
        <row r="4">
          <cell r="J4">
            <v>758.21433041035846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0.97100499778881566</v>
          </cell>
        </row>
      </sheetData>
      <sheetData sheetId="4">
        <row r="46">
          <cell r="M46">
            <v>76.27000000000001</v>
          </cell>
          <cell r="O46">
            <v>0.65582690312399095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27.18526199046693</v>
          </cell>
        </row>
      </sheetData>
      <sheetData sheetId="8">
        <row r="4">
          <cell r="J4">
            <v>10.574276852707365</v>
          </cell>
        </row>
      </sheetData>
      <sheetData sheetId="9">
        <row r="4">
          <cell r="J4">
            <v>21.710348566302685</v>
          </cell>
        </row>
      </sheetData>
      <sheetData sheetId="10">
        <row r="4">
          <cell r="J4">
            <v>12.967311431824447</v>
          </cell>
        </row>
      </sheetData>
      <sheetData sheetId="11">
        <row r="4">
          <cell r="J4">
            <v>27.268060272778513</v>
          </cell>
        </row>
      </sheetData>
      <sheetData sheetId="12">
        <row r="4">
          <cell r="J4">
            <v>2.8360127745626742</v>
          </cell>
        </row>
      </sheetData>
      <sheetData sheetId="13">
        <row r="4">
          <cell r="J4">
            <v>131.6004054706961</v>
          </cell>
        </row>
      </sheetData>
      <sheetData sheetId="14">
        <row r="4">
          <cell r="J4">
            <v>4.4018736538025829</v>
          </cell>
        </row>
      </sheetData>
      <sheetData sheetId="15">
        <row r="4">
          <cell r="J4">
            <v>23.22809474259407</v>
          </cell>
        </row>
      </sheetData>
      <sheetData sheetId="16">
        <row r="4">
          <cell r="J4">
            <v>4.6289221280826141</v>
          </cell>
        </row>
      </sheetData>
      <sheetData sheetId="17">
        <row r="4">
          <cell r="J4">
            <v>5.4390429419287445</v>
          </cell>
        </row>
      </sheetData>
      <sheetData sheetId="18">
        <row r="4">
          <cell r="J4">
            <v>7.4817615505406261</v>
          </cell>
        </row>
      </sheetData>
      <sheetData sheetId="19">
        <row r="4">
          <cell r="J4">
            <v>4.9668297291476673</v>
          </cell>
        </row>
      </sheetData>
      <sheetData sheetId="20">
        <row r="4">
          <cell r="J4">
            <v>10.845638158010502</v>
          </cell>
        </row>
      </sheetData>
      <sheetData sheetId="21">
        <row r="4">
          <cell r="J4">
            <v>1.5116631350821734</v>
          </cell>
        </row>
      </sheetData>
      <sheetData sheetId="22">
        <row r="4">
          <cell r="J4">
            <v>30.309374081138575</v>
          </cell>
        </row>
      </sheetData>
      <sheetData sheetId="23">
        <row r="4">
          <cell r="J4">
            <v>33.187842156154261</v>
          </cell>
        </row>
      </sheetData>
      <sheetData sheetId="24">
        <row r="4">
          <cell r="J4">
            <v>29.720942539974498</v>
          </cell>
        </row>
      </sheetData>
      <sheetData sheetId="25">
        <row r="4">
          <cell r="J4">
            <v>25.704580611995741</v>
          </cell>
        </row>
      </sheetData>
      <sheetData sheetId="26">
        <row r="4">
          <cell r="J4">
            <v>3.8525415927240858</v>
          </cell>
        </row>
      </sheetData>
      <sheetData sheetId="27">
        <row r="4">
          <cell r="J4">
            <v>122.60677518076855</v>
          </cell>
        </row>
      </sheetData>
      <sheetData sheetId="28">
        <row r="4">
          <cell r="J4">
            <v>0.64912564434028319</v>
          </cell>
        </row>
      </sheetData>
      <sheetData sheetId="29">
        <row r="4">
          <cell r="J4">
            <v>5.7602935674590787</v>
          </cell>
        </row>
      </sheetData>
      <sheetData sheetId="30">
        <row r="4">
          <cell r="J4">
            <v>18.164841909609354</v>
          </cell>
        </row>
      </sheetData>
      <sheetData sheetId="31">
        <row r="4">
          <cell r="J4">
            <v>3.1585452974876072</v>
          </cell>
        </row>
      </sheetData>
      <sheetData sheetId="32">
        <row r="4">
          <cell r="J4">
            <v>2.8101171947943735</v>
          </cell>
        </row>
      </sheetData>
      <sheetData sheetId="33">
        <row r="4">
          <cell r="J4">
            <v>2.3230859163698274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Q29" sqref="Q2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7.1003835524656084E-2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2551.5523022286411</v>
      </c>
      <c r="D7" s="20">
        <f>(C7*[1]Feuil1!$K$2-C4)/C4</f>
        <v>3.0025501557854276E-2</v>
      </c>
      <c r="E7" s="32">
        <f>C7-C7/(1+D7)</f>
        <v>74.378389185163087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866.09077722602376</v>
      </c>
    </row>
    <row r="9" spans="2:20">
      <c r="M9" s="17" t="str">
        <f>IF(C13&gt;C7*[2]Params!F8,B13,"Others")</f>
        <v>BTC</v>
      </c>
      <c r="N9" s="18">
        <f>IF(C13&gt;C7*0.1,C13,C7)</f>
        <v>758.21433041035846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902.38060388218037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866.09077722602376</v>
      </c>
      <c r="D12" s="30">
        <f>C12/$C$7</f>
        <v>0.33943681125781389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758.21433041035846</v>
      </c>
      <c r="D13" s="30">
        <f t="shared" ref="D13:D50" si="0">C13/$C$7</f>
        <v>0.29715805933043182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131.6004054706961</v>
      </c>
      <c r="D14" s="30">
        <f t="shared" si="0"/>
        <v>5.1576605094769315E-2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122.60677518076855</v>
      </c>
      <c r="D15" s="30">
        <f t="shared" si="0"/>
        <v>4.8051836943996111E-2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4.8813422280708264E-2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2.5941071222481571E-2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2.9891607525890158E-2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1.5386711832521927E-2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33.187842156154261</v>
      </c>
      <c r="D20" s="30">
        <f t="shared" si="0"/>
        <v>1.3006922149769966E-2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30.309374081138575</v>
      </c>
      <c r="D21" s="30">
        <f t="shared" si="0"/>
        <v>1.18787978810644E-2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29.720942539974498</v>
      </c>
      <c r="D22" s="30">
        <f t="shared" si="0"/>
        <v>1.1648180801159704E-2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27.268060272778513</v>
      </c>
      <c r="D23" s="30">
        <f t="shared" si="0"/>
        <v>1.0686851391978662E-2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27.18526199046693</v>
      </c>
      <c r="D24" s="30">
        <f t="shared" si="0"/>
        <v>1.0654401231251304E-2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25.704580611995741</v>
      </c>
      <c r="D25" s="30">
        <f t="shared" si="0"/>
        <v>1.0074095126148971E-2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23.22809474259407</v>
      </c>
      <c r="D26" s="30">
        <f t="shared" si="0"/>
        <v>9.1035150336936464E-3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21.710348566302685</v>
      </c>
      <c r="D27" s="30">
        <f t="shared" si="0"/>
        <v>8.5086825566302853E-3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7.8383656813662394E-3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18.164841909609354</v>
      </c>
      <c r="D29" s="30">
        <f t="shared" si="0"/>
        <v>7.1191336715862577E-3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6.8037014114258956E-3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12.967311431824447</v>
      </c>
      <c r="D31" s="30">
        <f t="shared" si="0"/>
        <v>5.0821264453400428E-3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10.845638158010502</v>
      </c>
      <c r="D32" s="30">
        <f t="shared" si="0"/>
        <v>4.2506038965132841E-3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10.574276852707365</v>
      </c>
      <c r="D33" s="30">
        <f t="shared" si="0"/>
        <v>4.144252439376341E-3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7.4817615505406261</v>
      </c>
      <c r="D34" s="30">
        <f t="shared" si="0"/>
        <v>2.9322391486961553E-3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5.7602935674590787</v>
      </c>
      <c r="D35" s="30">
        <f t="shared" si="0"/>
        <v>2.2575643706882974E-3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5.4390429419287445</v>
      </c>
      <c r="D36" s="30">
        <f t="shared" si="0"/>
        <v>2.1316603767745769E-3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2.1163587339688848E-3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4.9668297291476673</v>
      </c>
      <c r="D38" s="30">
        <f t="shared" si="0"/>
        <v>1.9465913847070326E-3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4.6289221280826141</v>
      </c>
      <c r="D39" s="30">
        <f t="shared" si="0"/>
        <v>1.8141592175239772E-3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4.4018736538025829</v>
      </c>
      <c r="D40" s="30">
        <f t="shared" si="0"/>
        <v>1.7251747690838191E-3</v>
      </c>
    </row>
    <row r="41" spans="2:14">
      <c r="B41" s="22" t="s">
        <v>56</v>
      </c>
      <c r="C41" s="9">
        <f>[2]SHIB!$J$4</f>
        <v>3.8525415927240858</v>
      </c>
      <c r="D41" s="30">
        <f t="shared" si="0"/>
        <v>1.5098814903222253E-3</v>
      </c>
    </row>
    <row r="42" spans="2:14">
      <c r="B42" s="22" t="s">
        <v>37</v>
      </c>
      <c r="C42" s="9">
        <f>[2]GRT!$J$4</f>
        <v>3.1585452974876072</v>
      </c>
      <c r="D42" s="30">
        <f t="shared" si="0"/>
        <v>1.2378916531433791E-3</v>
      </c>
    </row>
    <row r="43" spans="2:14">
      <c r="B43" s="22" t="s">
        <v>50</v>
      </c>
      <c r="C43" s="9">
        <f>[2]KAVA!$J$4</f>
        <v>2.8101171947943735</v>
      </c>
      <c r="D43" s="30">
        <f t="shared" si="0"/>
        <v>1.1013363090146692E-3</v>
      </c>
    </row>
    <row r="44" spans="2:14">
      <c r="B44" s="22" t="s">
        <v>36</v>
      </c>
      <c r="C44" s="9">
        <f>[2]AMP!$J$4</f>
        <v>2.8360127745626742</v>
      </c>
      <c r="D44" s="30">
        <f t="shared" si="0"/>
        <v>1.1114852602024158E-3</v>
      </c>
    </row>
    <row r="45" spans="2:14">
      <c r="B45" s="22" t="s">
        <v>40</v>
      </c>
      <c r="C45" s="9">
        <f>[2]SHPING!$J$4</f>
        <v>2.3230859163698274</v>
      </c>
      <c r="D45" s="30">
        <f t="shared" si="0"/>
        <v>9.1045984608692488E-4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6.650044361300937E-4</v>
      </c>
    </row>
    <row r="47" spans="2:14">
      <c r="B47" s="22" t="s">
        <v>23</v>
      </c>
      <c r="C47" s="9">
        <f>[2]LUNA!J4</f>
        <v>1.5116631350821734</v>
      </c>
      <c r="D47" s="30">
        <f t="shared" si="0"/>
        <v>5.9244842199073031E-4</v>
      </c>
    </row>
    <row r="48" spans="2:14">
      <c r="B48" s="7" t="s">
        <v>25</v>
      </c>
      <c r="C48" s="1">
        <f>[2]POLIS!J4</f>
        <v>0.97100499778881566</v>
      </c>
      <c r="D48" s="30">
        <f t="shared" si="0"/>
        <v>3.8055461255514768E-4</v>
      </c>
    </row>
    <row r="49" spans="2:4">
      <c r="B49" s="22" t="s">
        <v>43</v>
      </c>
      <c r="C49" s="9">
        <f>[2]TRX!$J$4</f>
        <v>0.64912564434028319</v>
      </c>
      <c r="D49" s="30">
        <f t="shared" si="0"/>
        <v>2.5440420867458115E-4</v>
      </c>
    </row>
    <row r="50" spans="2:4">
      <c r="B50" s="7" t="s">
        <v>28</v>
      </c>
      <c r="C50" s="1">
        <f>[2]ATLAS!O46</f>
        <v>0.65582690312399095</v>
      </c>
      <c r="D50" s="30">
        <f t="shared" si="0"/>
        <v>2.5703055451818961E-4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2023-05-16T14:38:50Z</dcterms:modified>
</cp:coreProperties>
</file>