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<sst xmlns="http://schemas.openxmlformats.org/spreadsheetml/2006/main" count="107" uniqueCount="67">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</sst>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1313.6707999771536</c:v>
                </c:pt>
                <c:pt idx="1">
                  <c:v>1281.4185548436662</c:v>
                </c:pt>
                <c:pt idx="2">
                  <c:v>539.94000000000005</c:v>
                </c:pt>
                <c:pt idx="3">
                  <c:v>247.83442460069006</c:v>
                </c:pt>
                <c:pt idx="4">
                  <c:v>1001.5516653289435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1281.4185548436662</v>
          </cell>
        </row>
      </sheetData>
      <sheetData sheetId="1">
        <row r="4">
          <cell r="J4">
            <v>1313.6707999771536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2.4070719283134885</v>
          </cell>
        </row>
      </sheetData>
      <sheetData sheetId="4">
        <row r="47">
          <cell r="M47">
            <v>111.75</v>
          </cell>
          <cell r="O47">
            <v>2.2367580531929967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2.5259765314433436</v>
          </cell>
        </row>
      </sheetData>
      <sheetData sheetId="8">
        <row r="4">
          <cell r="J4">
            <v>37.398462796601386</v>
          </cell>
        </row>
      </sheetData>
      <sheetData sheetId="9">
        <row r="4">
          <cell r="J4">
            <v>9.8573322456340673</v>
          </cell>
        </row>
      </sheetData>
      <sheetData sheetId="10">
        <row r="4">
          <cell r="J4">
            <v>19.002755895138211</v>
          </cell>
        </row>
      </sheetData>
      <sheetData sheetId="11">
        <row r="4">
          <cell r="J4">
            <v>11.688410991880481</v>
          </cell>
        </row>
      </sheetData>
      <sheetData sheetId="12">
        <row r="4">
          <cell r="J4">
            <v>47.066981815000076</v>
          </cell>
        </row>
      </sheetData>
      <sheetData sheetId="13">
        <row r="4">
          <cell r="J4">
            <v>3.2137660397828243</v>
          </cell>
        </row>
      </sheetData>
      <sheetData sheetId="14">
        <row r="4">
          <cell r="J4">
            <v>216.03901237457674</v>
          </cell>
        </row>
      </sheetData>
      <sheetData sheetId="15">
        <row r="4">
          <cell r="J4">
            <v>4.8240412461797444</v>
          </cell>
        </row>
      </sheetData>
      <sheetData sheetId="16">
        <row r="4">
          <cell r="J4">
            <v>43.817145087558231</v>
          </cell>
        </row>
      </sheetData>
      <sheetData sheetId="17">
        <row r="4">
          <cell r="J4">
            <v>5.5075925905880387</v>
          </cell>
        </row>
      </sheetData>
      <sheetData sheetId="18">
        <row r="4">
          <cell r="J4">
            <v>4.3401979974030933</v>
          </cell>
        </row>
      </sheetData>
      <sheetData sheetId="19">
        <row r="4">
          <cell r="J4">
            <v>12.534526032825035</v>
          </cell>
        </row>
      </sheetData>
      <sheetData sheetId="20">
        <row r="4">
          <cell r="J4">
            <v>2.1464365203227991</v>
          </cell>
        </row>
      </sheetData>
      <sheetData sheetId="21">
        <row r="4">
          <cell r="J4">
            <v>13.790741748947315</v>
          </cell>
        </row>
      </sheetData>
      <sheetData sheetId="22">
        <row r="4">
          <cell r="J4">
            <v>8.0568757907835131</v>
          </cell>
        </row>
      </sheetData>
      <sheetData sheetId="23">
        <row r="4">
          <cell r="J4">
            <v>10.71130600092588</v>
          </cell>
        </row>
      </sheetData>
      <sheetData sheetId="24">
        <row r="4">
          <cell r="J4">
            <v>4.9511861417910614</v>
          </cell>
        </row>
      </sheetData>
      <sheetData sheetId="25">
        <row r="4">
          <cell r="J4">
            <v>14.865254692432385</v>
          </cell>
        </row>
      </sheetData>
      <sheetData sheetId="26">
        <row r="4">
          <cell r="J4">
            <v>46.158672501517486</v>
          </cell>
        </row>
      </sheetData>
      <sheetData sheetId="27">
        <row r="4">
          <cell r="J4">
            <v>1.4500516347608583</v>
          </cell>
        </row>
      </sheetData>
      <sheetData sheetId="28">
        <row r="4">
          <cell r="J4">
            <v>38.940402256021457</v>
          </cell>
        </row>
      </sheetData>
      <sheetData sheetId="29">
        <row r="4">
          <cell r="J4">
            <v>32.395064624083076</v>
          </cell>
        </row>
      </sheetData>
      <sheetData sheetId="30">
        <row r="4">
          <cell r="J4">
            <v>2.6099780917118967</v>
          </cell>
        </row>
      </sheetData>
      <sheetData sheetId="31">
        <row r="4">
          <cell r="J4">
            <v>4.0314326062893402</v>
          </cell>
        </row>
      </sheetData>
      <sheetData sheetId="32">
        <row r="4">
          <cell r="J4">
            <v>2.4611256948171265</v>
          </cell>
        </row>
      </sheetData>
      <sheetData sheetId="33">
        <row r="4">
          <cell r="J4">
            <v>247.83442460069006</v>
          </cell>
        </row>
      </sheetData>
      <sheetData sheetId="34">
        <row r="4">
          <cell r="J4">
            <v>0.9684486981254069</v>
          </cell>
        </row>
      </sheetData>
      <sheetData sheetId="35">
        <row r="4">
          <cell r="J4">
            <v>10.600515842550886</v>
          </cell>
        </row>
      </sheetData>
      <sheetData sheetId="36">
        <row r="4">
          <cell r="J4">
            <v>17.528097721035476</v>
          </cell>
        </row>
      </sheetData>
      <sheetData sheetId="37">
        <row r="4">
          <cell r="J4">
            <v>17.343887654430343</v>
          </cell>
        </row>
      </sheetData>
      <sheetData sheetId="38">
        <row r="4">
          <cell r="J4">
            <v>16.505361882279743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0.13616866547508039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4384.4154447504525</v>
      </c>
      <c r="D7" s="20">
        <f>(C7*[1]Feuil1!$K$2-C4)/C4</f>
        <v>0.53809485532880175</v>
      </c>
      <c r="E7" s="31">
        <f>C7-C7/(1+D7)</f>
        <v>1533.8659942010017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1313.6707999771536</v>
      </c>
    </row>
    <row r="9" spans="2:20">
      <c r="M9" s="17" t="str">
        <f>IF(C13&gt;C7*Params!F8,B13,"Others")</f>
        <v>ETH</v>
      </c>
      <c r="N9" s="18">
        <f>IF(C13&gt;C7*0.1,C13,C7)</f>
        <v>1281.4185548436662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247.83442460069006</v>
      </c>
    </row>
    <row r="12" spans="2:20">
      <c r="B12" s="7" t="s">
        <v>4</v>
      </c>
      <c r="C12" s="1">
        <f>[2]BTC!J4</f>
        <v>1313.6707999771536</v>
      </c>
      <c r="D12" s="20">
        <f>C12/$C$7</f>
        <v>0.29962279271459952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1001.5516653289435</v>
      </c>
    </row>
    <row r="13" spans="2:20">
      <c r="B13" s="7" t="s">
        <v>19</v>
      </c>
      <c r="C13" s="1">
        <f>[2]ETH!J4</f>
        <v>1281.4185548436662</v>
      </c>
      <c r="D13" s="20">
        <f t="shared" ref="D13:D55" si="0">C13/$C$7</f>
        <v>0.2922666820677165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0.12314982619780726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247.83442460069006</v>
      </c>
      <c r="D15" s="20">
        <f t="shared" si="0"/>
        <v>5.65262183120505E-2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216.03901237457674</v>
      </c>
      <c r="D16" s="20">
        <f t="shared" si="0"/>
        <v>4.9274302377810601E-2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2.5488004366420271E-2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2.0527251838727733E-2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1.4266440027915774E-2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1.1563685202483291E-2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46.158672501517486</v>
      </c>
      <c r="D21" s="20">
        <f t="shared" si="0"/>
        <v>1.0527896610888956E-2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47.066981815000076</v>
      </c>
      <c r="D22" s="20">
        <f t="shared" si="0"/>
        <v>1.073506432228139E-2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43.817145087558231</v>
      </c>
      <c r="D23" s="20">
        <f t="shared" si="0"/>
        <v>9.9938396896264402E-3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38.940402256021457</v>
      </c>
      <c r="D24" s="20">
        <f t="shared" si="0"/>
        <v>8.8815493756745998E-3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37.398462796601386</v>
      </c>
      <c r="D25" s="20">
        <f t="shared" si="0"/>
        <v>8.529862935634739E-3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32.395064624083076</v>
      </c>
      <c r="D26" s="20">
        <f t="shared" si="0"/>
        <v>7.3886849985601456E-3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19.002755895138211</v>
      </c>
      <c r="D27" s="20">
        <f t="shared" si="0"/>
        <v>4.3341595098818899E-3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17.343887654430343</v>
      </c>
      <c r="D28" s="20">
        <f t="shared" si="0"/>
        <v>3.9558038860565831E-3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17.528097721035476</v>
      </c>
      <c r="D29" s="20">
        <f t="shared" si="0"/>
        <v>3.9978186241502759E-3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16.505361882279743</v>
      </c>
      <c r="D30" s="20">
        <f t="shared" si="0"/>
        <v>3.7645524449654833E-3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14.865254692432385</v>
      </c>
      <c r="D31" s="20">
        <f t="shared" si="0"/>
        <v>3.3904758524265417E-3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13.790741748947315</v>
      </c>
      <c r="D32" s="20">
        <f t="shared" si="0"/>
        <v>3.145400321372201E-3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11.688410991880481</v>
      </c>
      <c r="D33" s="20">
        <f t="shared" si="0"/>
        <v>2.6658995113876005E-3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12.534526032825035</v>
      </c>
      <c r="D34" s="20">
        <f t="shared" si="0"/>
        <v>2.858881917276537E-3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10.600515842550886</v>
      </c>
      <c r="D35" s="20">
        <f t="shared" si="0"/>
        <v>2.4177717591162794E-3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10.71130600092588</v>
      </c>
      <c r="D36" s="20">
        <f t="shared" si="0"/>
        <v>2.443040842252013E-3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2.394846047851569E-3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9.8573322456340673</v>
      </c>
      <c r="D38" s="20">
        <f t="shared" si="0"/>
        <v>2.2482660162682455E-3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8.0568757907835131</v>
      </c>
      <c r="D39" s="20">
        <f t="shared" si="0"/>
        <v>1.8376168710084648E-3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1.4551540747898104E-3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5.5075925905880387</v>
      </c>
      <c r="D41" s="20">
        <f t="shared" si="0"/>
        <v>1.2561748903567951E-3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4.9511861417910614</v>
      </c>
      <c r="D42" s="20">
        <f t="shared" si="0"/>
        <v>1.1292693870329315E-3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4.8240412461797444</v>
      </c>
      <c r="D43" s="20">
        <f t="shared" si="0"/>
        <v>1.1002701060082399E-3</v>
      </c>
    </row>
    <row r="44" spans="2:14">
      <c r="B44" s="22" t="s">
        <v>37</v>
      </c>
      <c r="C44" s="9">
        <f>[2]GRT!$J$4</f>
        <v>4.3401979974030933</v>
      </c>
      <c r="D44" s="20">
        <f t="shared" si="0"/>
        <v>9.8991485914038963E-4</v>
      </c>
    </row>
    <row r="45" spans="2:14">
      <c r="B45" s="22" t="s">
        <v>56</v>
      </c>
      <c r="C45" s="9">
        <f>[2]SHIB!$J$4</f>
        <v>4.0314326062893402</v>
      </c>
      <c r="D45" s="20">
        <f t="shared" si="0"/>
        <v>9.1949147089066439E-4</v>
      </c>
    </row>
    <row r="46" spans="2:14">
      <c r="B46" s="22" t="s">
        <v>36</v>
      </c>
      <c r="C46" s="9">
        <f>[2]AMP!$J$4</f>
        <v>3.2137660397828243</v>
      </c>
      <c r="D46" s="20">
        <f t="shared" si="0"/>
        <v>7.3299760943747476E-4</v>
      </c>
    </row>
    <row r="47" spans="2:14">
      <c r="B47" s="22" t="s">
        <v>64</v>
      </c>
      <c r="C47" s="10">
        <f>[2]ACE!$J$4</f>
        <v>2.5259765314433436</v>
      </c>
      <c r="D47" s="20">
        <f t="shared" si="0"/>
        <v>5.7612618221837195E-4</v>
      </c>
    </row>
    <row r="48" spans="2:14">
      <c r="B48" s="22" t="s">
        <v>40</v>
      </c>
      <c r="C48" s="9">
        <f>[2]SHPING!$J$4</f>
        <v>2.4611256948171265</v>
      </c>
      <c r="D48" s="20">
        <f t="shared" si="0"/>
        <v>5.6133496604749919E-4</v>
      </c>
    </row>
    <row r="49" spans="2:4">
      <c r="B49" s="22" t="s">
        <v>62</v>
      </c>
      <c r="C49" s="10">
        <f>[2]SEI!$J$4</f>
        <v>2.6099780917118967</v>
      </c>
      <c r="D49" s="20">
        <f t="shared" si="0"/>
        <v>5.9528530646813481E-4</v>
      </c>
    </row>
    <row r="50" spans="2:4">
      <c r="B50" s="7" t="s">
        <v>25</v>
      </c>
      <c r="C50" s="1">
        <f>[2]POLIS!J4</f>
        <v>2.4070719283134885</v>
      </c>
      <c r="D50" s="20">
        <f t="shared" si="0"/>
        <v>5.4900635184914411E-4</v>
      </c>
    </row>
    <row r="51" spans="2:4">
      <c r="B51" s="22" t="s">
        <v>50</v>
      </c>
      <c r="C51" s="9">
        <f>[2]KAVA!$J$4</f>
        <v>2.1464365203227991</v>
      </c>
      <c r="D51" s="20">
        <f t="shared" si="0"/>
        <v>4.8956047787231702E-4</v>
      </c>
    </row>
    <row r="52" spans="2:4">
      <c r="B52" s="7" t="s">
        <v>28</v>
      </c>
      <c r="C52" s="1">
        <f>[2]ATLAS!O47</f>
        <v>2.2367580531929967</v>
      </c>
      <c r="D52" s="20">
        <f t="shared" si="0"/>
        <v>5.1016106511327791E-4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3.8700566161712719E-4</v>
      </c>
    </row>
    <row r="54" spans="2:4">
      <c r="B54" s="22" t="s">
        <v>63</v>
      </c>
      <c r="C54" s="10">
        <f>[2]MEME!$J$4</f>
        <v>1.4500516347608583</v>
      </c>
      <c r="D54" s="20">
        <f t="shared" si="0"/>
        <v>3.3072861206549981E-4</v>
      </c>
    </row>
    <row r="55" spans="2:4">
      <c r="B55" s="22" t="s">
        <v>43</v>
      </c>
      <c r="C55" s="9">
        <f>[2]TRX!$J$4</f>
        <v>0.9684486981254069</v>
      </c>
      <c r="D55" s="20">
        <f t="shared" si="0"/>
        <v>2.2088433688120264E-4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2024-01-08T13:09:16Z</dcterms:modified>
</cp:coreProperties>
</file>