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Q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2" l="1"/>
  <c r="C26" l="1"/>
  <c r="C29" l="1"/>
  <c r="C32"/>
  <c r="C28"/>
  <c r="C13" l="1"/>
  <c r="C12" l="1"/>
  <c r="C41" l="1"/>
  <c r="C37" l="1"/>
  <c r="C42" l="1"/>
  <c r="C15"/>
  <c r="C38" l="1"/>
  <c r="C40" l="1"/>
  <c r="C27" l="1"/>
  <c r="C17" l="1"/>
  <c r="C43" l="1"/>
  <c r="C20" l="1"/>
  <c r="C21" l="1"/>
  <c r="C16" l="1"/>
  <c r="C7" s="1"/>
  <c r="D22" l="1"/>
  <c r="D24"/>
  <c r="D46"/>
  <c r="Q3"/>
  <c r="D34"/>
  <c r="D35"/>
  <c r="D13"/>
  <c r="D12"/>
  <c r="N8"/>
  <c r="D23"/>
  <c r="D38"/>
  <c r="D20"/>
  <c r="D45"/>
  <c r="D14"/>
  <c r="D17"/>
  <c r="M8"/>
  <c r="D42"/>
  <c r="D36"/>
  <c r="D44"/>
  <c r="D31"/>
  <c r="N9"/>
  <c r="D48"/>
  <c r="D40"/>
  <c r="D30"/>
  <c r="D33"/>
  <c r="D27"/>
  <c r="D15"/>
  <c r="D43"/>
  <c r="D49"/>
  <c r="D26"/>
  <c r="D37"/>
  <c r="D39"/>
  <c r="D7"/>
  <c r="E7" s="1"/>
  <c r="D29"/>
  <c r="D28"/>
  <c r="D18"/>
  <c r="D32"/>
  <c r="D19"/>
  <c r="D50"/>
  <c r="D47"/>
  <c r="D41"/>
  <c r="M9"/>
  <c r="D25"/>
  <c r="D21"/>
  <c r="D16"/>
  <c r="N10" l="1"/>
  <c r="M10"/>
  <c r="N11" l="1"/>
  <c r="M11"/>
  <c r="N12" l="1"/>
  <c r="M12"/>
  <c r="N13" l="1"/>
  <c r="M13"/>
  <c r="M14" l="1"/>
  <c r="N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<sst xmlns="http://schemas.openxmlformats.org/spreadsheetml/2006/main" count="100" uniqueCount="62">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</sst>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1290.9286186332163</c:v>
                </c:pt>
                <c:pt idx="1">
                  <c:v>1206.6891419190883</c:v>
                </c:pt>
                <c:pt idx="2">
                  <c:v>260.77999999999997</c:v>
                </c:pt>
                <c:pt idx="3">
                  <c:v>223.07325352620538</c:v>
                </c:pt>
                <c:pt idx="4">
                  <c:v>940.44225353897934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1206.6891419190883</v>
          </cell>
        </row>
      </sheetData>
      <sheetData sheetId="1">
        <row r="4">
          <cell r="J4">
            <v>1290.9286186332163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3.3232552560340234</v>
          </cell>
        </row>
      </sheetData>
      <sheetData sheetId="4">
        <row r="47">
          <cell r="M47">
            <v>128.85000000000002</v>
          </cell>
          <cell r="O47">
            <v>1.4349359714547703</v>
          </cell>
        </row>
      </sheetData>
      <sheetData sheetId="5">
        <row r="4">
          <cell r="C4">
            <v>-101.66666666666667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46.320044819522693</v>
          </cell>
        </row>
      </sheetData>
      <sheetData sheetId="8">
        <row r="4">
          <cell r="J4">
            <v>9.6852883610923861</v>
          </cell>
        </row>
      </sheetData>
      <sheetData sheetId="9">
        <row r="4">
          <cell r="J4">
            <v>20.162932444278034</v>
          </cell>
        </row>
      </sheetData>
      <sheetData sheetId="10">
        <row r="4">
          <cell r="J4">
            <v>11.980247840000109</v>
          </cell>
        </row>
      </sheetData>
      <sheetData sheetId="11">
        <row r="4">
          <cell r="J4">
            <v>54.524687505847709</v>
          </cell>
        </row>
      </sheetData>
      <sheetData sheetId="12">
        <row r="4">
          <cell r="J4">
            <v>2.5024230781864607</v>
          </cell>
        </row>
      </sheetData>
      <sheetData sheetId="13">
        <row r="4">
          <cell r="J4">
            <v>158.83423661504659</v>
          </cell>
        </row>
      </sheetData>
      <sheetData sheetId="14">
        <row r="4">
          <cell r="J4">
            <v>5.5980480712252527</v>
          </cell>
        </row>
      </sheetData>
      <sheetData sheetId="15">
        <row r="4">
          <cell r="J4">
            <v>39.089554630890852</v>
          </cell>
        </row>
      </sheetData>
      <sheetData sheetId="16">
        <row r="4">
          <cell r="J4">
            <v>6.2646668532097225</v>
          </cell>
        </row>
      </sheetData>
      <sheetData sheetId="17">
        <row r="4">
          <cell r="J4">
            <v>11.200596782599312</v>
          </cell>
        </row>
      </sheetData>
      <sheetData sheetId="18">
        <row r="4">
          <cell r="J4">
            <v>12.681707757908072</v>
          </cell>
        </row>
      </sheetData>
      <sheetData sheetId="19">
        <row r="4">
          <cell r="J4">
            <v>8.2888644718280435</v>
          </cell>
        </row>
      </sheetData>
      <sheetData sheetId="20">
        <row r="4">
          <cell r="J4">
            <v>11.96350786855148</v>
          </cell>
        </row>
      </sheetData>
      <sheetData sheetId="21">
        <row r="4">
          <cell r="J4">
            <v>4.380766898584981</v>
          </cell>
        </row>
      </sheetData>
      <sheetData sheetId="22">
        <row r="4">
          <cell r="J4">
            <v>28.274913470153763</v>
          </cell>
        </row>
      </sheetData>
      <sheetData sheetId="23">
        <row r="4">
          <cell r="J4">
            <v>43.955179532869792</v>
          </cell>
        </row>
      </sheetData>
      <sheetData sheetId="24">
        <row r="4">
          <cell r="J4">
            <v>39.551270983895762</v>
          </cell>
        </row>
      </sheetData>
      <sheetData sheetId="25">
        <row r="4">
          <cell r="J4">
            <v>51.260062981504603</v>
          </cell>
        </row>
      </sheetData>
      <sheetData sheetId="26">
        <row r="4">
          <cell r="J4">
            <v>4.1037744661674269</v>
          </cell>
        </row>
      </sheetData>
      <sheetData sheetId="27">
        <row r="4">
          <cell r="J4">
            <v>223.07325352620538</v>
          </cell>
        </row>
      </sheetData>
      <sheetData sheetId="28">
        <row r="4">
          <cell r="J4">
            <v>0.96637921688847062</v>
          </cell>
        </row>
      </sheetData>
      <sheetData sheetId="29">
        <row r="4">
          <cell r="J4">
            <v>12.053229118956521</v>
          </cell>
        </row>
      </sheetData>
      <sheetData sheetId="30">
        <row r="4">
          <cell r="J4">
            <v>19.136546762932294</v>
          </cell>
        </row>
      </sheetData>
      <sheetData sheetId="31">
        <row r="4">
          <cell r="J4">
            <v>4.170822474932713</v>
          </cell>
        </row>
      </sheetData>
      <sheetData sheetId="32">
        <row r="4">
          <cell r="J4">
            <v>2.3716308597256042</v>
          </cell>
        </row>
      </sheetData>
      <sheetData sheetId="33">
        <row r="4">
          <cell r="J4">
            <v>2.4318756002019586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260.78</f>
        <v>260.77999999999997</v>
      </c>
      <c r="P2" t="s">
        <v>8</v>
      </c>
      <c r="Q2" s="10">
        <f>N2+K2+H2</f>
        <v>309.24999999999994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7.8301329810890274E-2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3949.4859250396657</v>
      </c>
      <c r="D7" s="20">
        <f>(C7*[1]Feuil1!$K$2-C4)/C4</f>
        <v>0.45690739817020554</v>
      </c>
      <c r="E7" s="31">
        <f>C7-C7/(1+D7)</f>
        <v>1238.6163598222743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1290.9286186332163</v>
      </c>
    </row>
    <row r="9" spans="2:20">
      <c r="M9" s="17" t="str">
        <f>IF(C13&gt;C7*[2]Params!F8,B13,"Others")</f>
        <v>ETH</v>
      </c>
      <c r="N9" s="18">
        <f>IF(C13&gt;C7*0.1,C13,C7)</f>
        <v>1206.6891419190883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260.77999999999997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223.07325352620538</v>
      </c>
    </row>
    <row r="12" spans="2:20">
      <c r="B12" s="7" t="s">
        <v>4</v>
      </c>
      <c r="C12" s="1">
        <f>[2]BTC!J4</f>
        <v>1290.9286186332163</v>
      </c>
      <c r="D12" s="20">
        <f>C12/$C$7</f>
        <v>0.3268599111719207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940.44225353897934</v>
      </c>
    </row>
    <row r="13" spans="2:20">
      <c r="B13" s="7" t="s">
        <v>19</v>
      </c>
      <c r="C13" s="1">
        <f>[2]ETH!J4</f>
        <v>1206.6891419190883</v>
      </c>
      <c r="D13" s="20">
        <f t="shared" ref="D13:D50" si="0">C13/$C$7</f>
        <v>0.30553068546686091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260.77999999999997</v>
      </c>
      <c r="D14" s="20">
        <f t="shared" si="0"/>
        <v>6.6028846525736359E-2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223.07325352620538</v>
      </c>
      <c r="D15" s="20">
        <f t="shared" si="0"/>
        <v>5.6481592227465655E-2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158.83423661504659</v>
      </c>
      <c r="D16" s="20">
        <f t="shared" si="0"/>
        <v>4.0216433133244141E-2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128.85000000000002</v>
      </c>
      <c r="D17" s="20">
        <f t="shared" si="0"/>
        <v>3.2624499098248071E-2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101.66666666666667</v>
      </c>
      <c r="D18" s="20">
        <f>C18/$C$7</f>
        <v>2.5741746798514192E-2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1.5652670036893249E-2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54.524687505847709</v>
      </c>
      <c r="D20" s="20">
        <f t="shared" si="0"/>
        <v>1.3805515082396478E-2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51.260062981504603</v>
      </c>
      <c r="D21" s="20">
        <f t="shared" si="0"/>
        <v>1.2978920283401132E-2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46.320044819522693</v>
      </c>
      <c r="D22" s="20">
        <f t="shared" si="0"/>
        <v>1.1728119987934249E-2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43.955179532869792</v>
      </c>
      <c r="D23" s="20">
        <f t="shared" si="0"/>
        <v>1.1129341987065909E-2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39.551270983895762</v>
      </c>
      <c r="D24" s="20">
        <f t="shared" si="0"/>
        <v>1.0014283310428189E-2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1.2224375758350149E-2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39.089554630890852</v>
      </c>
      <c r="D26" s="20">
        <f t="shared" si="0"/>
        <v>9.8973778797548859E-3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28.274913470153763</v>
      </c>
      <c r="D27" s="20">
        <f t="shared" si="0"/>
        <v>7.1591376717894725E-3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20.162932444278034</v>
      </c>
      <c r="D28" s="20">
        <f t="shared" si="0"/>
        <v>5.1052042789785437E-3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19.136546762932294</v>
      </c>
      <c r="D29" s="20">
        <f t="shared" si="0"/>
        <v>4.845325980681929E-3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12.681707757908072</v>
      </c>
      <c r="D30" s="20">
        <f t="shared" si="0"/>
        <v>3.2109768204277639E-3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11.96350786855148</v>
      </c>
      <c r="D31" s="20">
        <f t="shared" si="0"/>
        <v>3.0291303971241084E-3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11.980247840000109</v>
      </c>
      <c r="D32" s="20">
        <f t="shared" si="0"/>
        <v>3.0333689162038951E-3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12.053229118956521</v>
      </c>
      <c r="D33" s="20">
        <f t="shared" si="0"/>
        <v>3.051847594275315E-3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11.200596782599312</v>
      </c>
      <c r="D34" s="20">
        <f t="shared" si="0"/>
        <v>2.8359632101959756E-3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9.6852883610923861</v>
      </c>
      <c r="D35" s="20">
        <f t="shared" si="0"/>
        <v>2.4522908917557706E-3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2.2787775854422399E-3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8.2888644718280435</v>
      </c>
      <c r="D37" s="20">
        <f t="shared" si="0"/>
        <v>2.0987198407966972E-3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6.2646668532097225</v>
      </c>
      <c r="D38" s="20">
        <f t="shared" si="0"/>
        <v>1.5861980450396984E-3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5.5980480712252527</v>
      </c>
      <c r="D39" s="20">
        <f t="shared" si="0"/>
        <v>1.4174118296595853E-3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4.380766898584981</v>
      </c>
      <c r="D40" s="20">
        <f t="shared" si="0"/>
        <v>1.1091992683936412E-3</v>
      </c>
    </row>
    <row r="41" spans="2:14">
      <c r="B41" s="22" t="s">
        <v>56</v>
      </c>
      <c r="C41" s="9">
        <f>[2]SHIB!$J$4</f>
        <v>4.1037744661674269</v>
      </c>
      <c r="D41" s="20">
        <f t="shared" si="0"/>
        <v>1.0390654743569472E-3</v>
      </c>
    </row>
    <row r="42" spans="2:14">
      <c r="B42" s="22" t="s">
        <v>37</v>
      </c>
      <c r="C42" s="9">
        <f>[2]GRT!$J$4</f>
        <v>4.170822474932713</v>
      </c>
      <c r="D42" s="20">
        <f t="shared" si="0"/>
        <v>1.0560418631928217E-3</v>
      </c>
    </row>
    <row r="43" spans="2:14">
      <c r="B43" s="7" t="s">
        <v>28</v>
      </c>
      <c r="C43" s="1">
        <f>[2]ATLAS!O47</f>
        <v>1.4349359714547703</v>
      </c>
      <c r="D43" s="20">
        <f t="shared" si="0"/>
        <v>3.6332221425510179E-4</v>
      </c>
    </row>
    <row r="44" spans="2:14">
      <c r="B44" s="7" t="s">
        <v>25</v>
      </c>
      <c r="C44" s="1">
        <f>[2]POLIS!J4</f>
        <v>3.3232552560340234</v>
      </c>
      <c r="D44" s="20">
        <f t="shared" si="0"/>
        <v>8.4143995423927151E-4</v>
      </c>
    </row>
    <row r="45" spans="2:14">
      <c r="B45" s="22" t="s">
        <v>36</v>
      </c>
      <c r="C45" s="9">
        <f>[2]AMP!$J$4</f>
        <v>2.5024230781864607</v>
      </c>
      <c r="D45" s="20">
        <f t="shared" si="0"/>
        <v>6.3360729109607553E-4</v>
      </c>
    </row>
    <row r="46" spans="2:14">
      <c r="B46" s="22" t="s">
        <v>40</v>
      </c>
      <c r="C46" s="9">
        <f>[2]SHPING!$J$4</f>
        <v>2.4318756002019586</v>
      </c>
      <c r="D46" s="20">
        <f t="shared" si="0"/>
        <v>6.1574484536934624E-4</v>
      </c>
    </row>
    <row r="47" spans="2:14">
      <c r="B47" s="22" t="s">
        <v>50</v>
      </c>
      <c r="C47" s="9">
        <f>[2]KAVA!$J$4</f>
        <v>2.3716308597256042</v>
      </c>
      <c r="D47" s="20">
        <f t="shared" si="0"/>
        <v>6.004910271206461E-4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4.2962391364464948E-4</v>
      </c>
    </row>
    <row r="49" spans="2:4">
      <c r="B49" s="22" t="s">
        <v>43</v>
      </c>
      <c r="C49" s="9">
        <f>[2]TRX!$J$4</f>
        <v>0.96637921688847062</v>
      </c>
      <c r="D49" s="20">
        <f t="shared" si="0"/>
        <v>2.4468481094251909E-4</v>
      </c>
    </row>
    <row r="50" spans="2:4">
      <c r="B50" s="7" t="s">
        <v>5</v>
      </c>
      <c r="C50" s="1">
        <f>H$2</f>
        <v>0.19</v>
      </c>
      <c r="D50" s="20">
        <f t="shared" si="0"/>
        <v>4.8107526803780617E-5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2023-12-05T17:39:35Z</dcterms:modified>
</cp:coreProperties>
</file>