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4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32" l="1"/>
  <c r="C20"/>
  <c r="C14" l="1"/>
  <c r="C12" l="1"/>
  <c r="C13" l="1"/>
  <c r="C18" l="1"/>
  <c r="C7" l="1"/>
  <c r="D14" l="1"/>
  <c r="D53"/>
  <c r="D54"/>
  <c r="D45"/>
  <c r="D36"/>
  <c r="D44"/>
  <c r="D50"/>
  <c r="D31"/>
  <c r="D28"/>
  <c r="D16"/>
  <c r="D26"/>
  <c r="N9"/>
  <c r="D25"/>
  <c r="D46"/>
  <c r="D48"/>
  <c r="D49"/>
  <c r="D37"/>
  <c r="D19"/>
  <c r="D23"/>
  <c r="D24"/>
  <c r="D41"/>
  <c r="D43"/>
  <c r="D33"/>
  <c r="N8"/>
  <c r="M8"/>
  <c r="D12"/>
  <c r="Q3"/>
  <c r="D51"/>
  <c r="D42"/>
  <c r="D17"/>
  <c r="M9"/>
  <c r="D52"/>
  <c r="D29"/>
  <c r="D47"/>
  <c r="D34"/>
  <c r="D7"/>
  <c r="E7" s="1"/>
  <c r="D40"/>
  <c r="D30"/>
  <c r="D21"/>
  <c r="D32"/>
  <c r="D20"/>
  <c r="D27"/>
  <c r="D38"/>
  <c r="D22"/>
  <c r="D39"/>
  <c r="D13"/>
  <c r="D15"/>
  <c r="D35"/>
  <c r="D18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<sst xmlns="http://schemas.openxmlformats.org/spreadsheetml/2006/main" count="112" uniqueCount="68">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</sst>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1800.7477335889516</c:v>
                </c:pt>
                <c:pt idx="1">
                  <c:v>1358.6526266271333</c:v>
                </c:pt>
                <c:pt idx="2">
                  <c:v>496.04066231680599</c:v>
                </c:pt>
                <c:pt idx="3">
                  <c:v>388.84</c:v>
                </c:pt>
                <c:pt idx="4">
                  <c:v>1434.7665902033234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1800.7477335889516</v>
          </cell>
        </row>
      </sheetData>
      <sheetData sheetId="1">
        <row r="4">
          <cell r="J4">
            <v>1358.6526266271333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3.0568038044910919</v>
          </cell>
        </row>
      </sheetData>
      <sheetData sheetId="4">
        <row r="47">
          <cell r="M47">
            <v>128.25</v>
          </cell>
          <cell r="O47">
            <v>0.56545134762502158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3.3270848424470865</v>
          </cell>
        </row>
      </sheetData>
      <sheetData sheetId="7">
        <row r="4">
          <cell r="J4">
            <v>46.48357334815654</v>
          </cell>
        </row>
      </sheetData>
      <sheetData sheetId="8">
        <row r="4">
          <cell r="J4">
            <v>12.042700625934353</v>
          </cell>
        </row>
      </sheetData>
      <sheetData sheetId="9">
        <row r="4">
          <cell r="J4">
            <v>25.824824148429524</v>
          </cell>
        </row>
      </sheetData>
      <sheetData sheetId="10">
        <row r="4">
          <cell r="J4">
            <v>12.584475409599944</v>
          </cell>
        </row>
      </sheetData>
      <sheetData sheetId="11">
        <row r="4">
          <cell r="J4">
            <v>63.96483363441827</v>
          </cell>
        </row>
      </sheetData>
      <sheetData sheetId="12">
        <row r="4">
          <cell r="J4">
            <v>3.5584912837332121</v>
          </cell>
        </row>
      </sheetData>
      <sheetData sheetId="13">
        <row r="4">
          <cell r="J4">
            <v>247.83889751460435</v>
          </cell>
        </row>
      </sheetData>
      <sheetData sheetId="14">
        <row r="4">
          <cell r="J4">
            <v>5.0917876403004891</v>
          </cell>
        </row>
      </sheetData>
      <sheetData sheetId="15">
        <row r="4">
          <cell r="J4">
            <v>50.6819780215395</v>
          </cell>
        </row>
      </sheetData>
      <sheetData sheetId="16">
        <row r="4">
          <cell r="J4">
            <v>6.198361193623108</v>
          </cell>
        </row>
      </sheetData>
      <sheetData sheetId="17">
        <row r="4">
          <cell r="J4">
            <v>4.8362958059216936</v>
          </cell>
        </row>
      </sheetData>
      <sheetData sheetId="18">
        <row r="4">
          <cell r="J4">
            <v>14.765144389142147</v>
          </cell>
        </row>
      </sheetData>
      <sheetData sheetId="19">
        <row r="4">
          <cell r="J4">
            <v>2.1561263985510903</v>
          </cell>
        </row>
      </sheetData>
      <sheetData sheetId="20">
        <row r="4">
          <cell r="J4">
            <v>18.532487923974937</v>
          </cell>
        </row>
      </sheetData>
      <sheetData sheetId="21">
        <row r="4">
          <cell r="J4">
            <v>13.621205759062789</v>
          </cell>
        </row>
      </sheetData>
      <sheetData sheetId="22">
        <row r="4">
          <cell r="J4">
            <v>11.462639396712802</v>
          </cell>
        </row>
      </sheetData>
      <sheetData sheetId="23">
        <row r="4">
          <cell r="J4">
            <v>5.1270380956224226</v>
          </cell>
        </row>
      </sheetData>
      <sheetData sheetId="24">
        <row r="4">
          <cell r="J4">
            <v>46.993774126218234</v>
          </cell>
        </row>
      </sheetData>
      <sheetData sheetId="25">
        <row r="4">
          <cell r="J4">
            <v>55.393876498191872</v>
          </cell>
        </row>
      </sheetData>
      <sheetData sheetId="26">
        <row r="4">
          <cell r="J4">
            <v>1.6492023182528048</v>
          </cell>
        </row>
      </sheetData>
      <sheetData sheetId="27">
        <row r="4">
          <cell r="J4">
            <v>52.313628413337305</v>
          </cell>
        </row>
      </sheetData>
      <sheetData sheetId="28">
        <row r="4">
          <cell r="J4">
            <v>57.828035222150369</v>
          </cell>
        </row>
      </sheetData>
      <sheetData sheetId="29">
        <row r="4">
          <cell r="J4">
            <v>3.3349937256510533</v>
          </cell>
        </row>
      </sheetData>
      <sheetData sheetId="30">
        <row r="4">
          <cell r="J4">
            <v>14.710903477363447</v>
          </cell>
        </row>
      </sheetData>
      <sheetData sheetId="31">
        <row r="4">
          <cell r="J4">
            <v>2.9740801191948703</v>
          </cell>
        </row>
      </sheetData>
      <sheetData sheetId="32">
        <row r="4">
          <cell r="J4">
            <v>496.04066231680599</v>
          </cell>
        </row>
      </sheetData>
      <sheetData sheetId="33">
        <row r="4">
          <cell r="J4">
            <v>1.2081014333725353</v>
          </cell>
        </row>
      </sheetData>
      <sheetData sheetId="34">
        <row r="4">
          <cell r="J4">
            <v>18.430836688775173</v>
          </cell>
        </row>
      </sheetData>
      <sheetData sheetId="35">
        <row r="4">
          <cell r="J4">
            <v>16.560195845683836</v>
          </cell>
        </row>
      </sheetData>
      <sheetData sheetId="36">
        <row r="4">
          <cell r="J4">
            <v>23.92392156530174</v>
          </cell>
        </row>
      </sheetData>
      <sheetData sheetId="37">
        <row r="4">
          <cell r="J4">
            <v>21.018173519273482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O30" sqref="O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0.12894394243951127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5479.0476127362144</v>
      </c>
      <c r="D7" s="20">
        <f>(C7*[1]Feuil1!$K$2-C4)/C4</f>
        <v>0.85832030628908806</v>
      </c>
      <c r="E7" s="31">
        <f>C7-C7/(1+D7)</f>
        <v>2530.6605159620208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1800.7477335889516</v>
      </c>
    </row>
    <row r="9" spans="2:20">
      <c r="M9" s="17" t="str">
        <f>IF(C13&gt;C7*Params!F8,B13,"Others")</f>
        <v>BTC</v>
      </c>
      <c r="N9" s="18">
        <f>IF(C13&gt;C7*0.1,C13,C7)</f>
        <v>1358.6526266271333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496.04066231680599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19</v>
      </c>
      <c r="C12" s="1">
        <f>[2]ETH!J4</f>
        <v>1800.7477335889516</v>
      </c>
      <c r="D12" s="20">
        <f>C12/$C$7</f>
        <v>0.32866072004978714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1434.7665902033234</v>
      </c>
    </row>
    <row r="13" spans="2:20">
      <c r="B13" s="7" t="s">
        <v>4</v>
      </c>
      <c r="C13" s="1">
        <f>[2]BTC!J4</f>
        <v>1358.6526266271333</v>
      </c>
      <c r="D13" s="20">
        <f t="shared" ref="D13:D51" si="0">C13/$C$7</f>
        <v>0.24797240737038012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496.04066231680599</v>
      </c>
      <c r="D14" s="20">
        <f t="shared" si="0"/>
        <v>9.0534103256146969E-2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7.0968538235756426E-2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4.8667217160180153E-2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247.83889751460435</v>
      </c>
      <c r="D17" s="20">
        <f t="shared" si="0"/>
        <v>4.523393754390731E-2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2.3407352712518675E-2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1.2715105177170638E-2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63.96483363441827</v>
      </c>
      <c r="D20" s="20">
        <f t="shared" si="0"/>
        <v>1.1674443836868664E-2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55.393876498191872</v>
      </c>
      <c r="D21" s="20">
        <f t="shared" si="0"/>
        <v>1.0110128696349911E-2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57.828035222150369</v>
      </c>
      <c r="D22" s="20">
        <f t="shared" si="0"/>
        <v>1.0554395455101964E-2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51</v>
      </c>
      <c r="D23" s="20">
        <f t="shared" si="0"/>
        <v>9.3081870435746776E-3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50.6819780215395</v>
      </c>
      <c r="D24" s="20">
        <f t="shared" si="0"/>
        <v>9.2501437482907945E-3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46.993774126218234</v>
      </c>
      <c r="D25" s="20">
        <f t="shared" si="0"/>
        <v>8.576996851967441E-3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7.9046584481807704E-3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46.48357334815654</v>
      </c>
      <c r="D27" s="20">
        <f t="shared" si="0"/>
        <v>8.4838783368306643E-3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52.313628413337305</v>
      </c>
      <c r="D28" s="20">
        <f t="shared" si="0"/>
        <v>9.5479419254785574E-3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23.92392156530174</v>
      </c>
      <c r="D29" s="20">
        <f t="shared" si="0"/>
        <v>4.3664379754046762E-3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25.824824148429524</v>
      </c>
      <c r="D30" s="20">
        <f t="shared" si="0"/>
        <v>4.7133783047256109E-3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21.018173519273482</v>
      </c>
      <c r="D31" s="20">
        <f t="shared" si="0"/>
        <v>3.8360998123863886E-3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18.430836688775173</v>
      </c>
      <c r="D32" s="20">
        <f t="shared" si="0"/>
        <v>3.3638759856607428E-3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18.532487923974937</v>
      </c>
      <c r="D33" s="20">
        <f t="shared" si="0"/>
        <v>3.3824287054734841E-3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16.560195845683836</v>
      </c>
      <c r="D34" s="20">
        <f t="shared" si="0"/>
        <v>3.0224588315657546E-3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14.710903477363447</v>
      </c>
      <c r="D35" s="20">
        <f t="shared" si="0"/>
        <v>2.6849380617112177E-3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14.765144389142147</v>
      </c>
      <c r="D36" s="20">
        <f t="shared" si="0"/>
        <v>2.6948377588141624E-3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13.621205759062789</v>
      </c>
      <c r="D37" s="20">
        <f t="shared" si="0"/>
        <v>2.4860535483210398E-3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12.584475409599944</v>
      </c>
      <c r="D38" s="20">
        <f t="shared" si="0"/>
        <v>2.296836293290634E-3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11.462639396712802</v>
      </c>
      <c r="D39" s="20">
        <f t="shared" si="0"/>
        <v>2.092086108189231E-3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12.042700625934353</v>
      </c>
      <c r="D40" s="20">
        <f t="shared" si="0"/>
        <v>2.1979550967837413E-3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1.429080481395877E-3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6.198361193623108</v>
      </c>
      <c r="D42" s="20">
        <f t="shared" si="0"/>
        <v>1.1312844187035037E-3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5.0917876403004891</v>
      </c>
      <c r="D43" s="20">
        <f t="shared" si="0"/>
        <v>9.2931983807997441E-4</v>
      </c>
    </row>
    <row r="44" spans="2:14">
      <c r="B44" s="22" t="s">
        <v>23</v>
      </c>
      <c r="C44" s="9">
        <f>[2]LUNA!J4</f>
        <v>5.1270380956224226</v>
      </c>
      <c r="D44" s="20">
        <f t="shared" si="0"/>
        <v>9.3575352105071418E-4</v>
      </c>
    </row>
    <row r="45" spans="2:14">
      <c r="B45" s="22" t="s">
        <v>36</v>
      </c>
      <c r="C45" s="9">
        <f>[2]GRT!$J$4</f>
        <v>4.8362958059216936</v>
      </c>
      <c r="D45" s="20">
        <f t="shared" si="0"/>
        <v>8.8268913646225217E-4</v>
      </c>
    </row>
    <row r="46" spans="2:14">
      <c r="B46" s="22" t="s">
        <v>35</v>
      </c>
      <c r="C46" s="9">
        <f>[2]AMP!$J$4</f>
        <v>3.5584912837332121</v>
      </c>
      <c r="D46" s="20">
        <f t="shared" si="0"/>
        <v>6.4947259729252762E-4</v>
      </c>
    </row>
    <row r="47" spans="2:14">
      <c r="B47" s="22" t="s">
        <v>63</v>
      </c>
      <c r="C47" s="10">
        <f>[2]ACE!$J$4</f>
        <v>3.3270848424470865</v>
      </c>
      <c r="D47" s="20">
        <f t="shared" si="0"/>
        <v>6.0723780437920924E-4</v>
      </c>
    </row>
    <row r="48" spans="2:14">
      <c r="B48" s="22" t="s">
        <v>61</v>
      </c>
      <c r="C48" s="10">
        <f>[2]SEI!$J$4</f>
        <v>3.3349937256510533</v>
      </c>
      <c r="D48" s="20">
        <f t="shared" si="0"/>
        <v>6.0868128210799953E-4</v>
      </c>
    </row>
    <row r="49" spans="2:4">
      <c r="B49" s="22" t="s">
        <v>39</v>
      </c>
      <c r="C49" s="9">
        <f>[2]SHPING!$J$4</f>
        <v>2.9740801191948703</v>
      </c>
      <c r="D49" s="20">
        <f t="shared" si="0"/>
        <v>5.4280968690279853E-4</v>
      </c>
    </row>
    <row r="50" spans="2:4">
      <c r="B50" s="22" t="s">
        <v>49</v>
      </c>
      <c r="C50" s="9">
        <f>[2]KAVA!$J$4</f>
        <v>2.1561263985510903</v>
      </c>
      <c r="D50" s="20">
        <f t="shared" si="0"/>
        <v>3.9352211386867826E-4</v>
      </c>
    </row>
    <row r="51" spans="2:4">
      <c r="B51" s="7" t="s">
        <v>25</v>
      </c>
      <c r="C51" s="1">
        <f>[2]POLIS!J4</f>
        <v>3.0568038044910919</v>
      </c>
      <c r="D51" s="20">
        <f t="shared" si="0"/>
        <v>5.5790787387674046E-4</v>
      </c>
    </row>
    <row r="52" spans="2:4">
      <c r="B52" s="22" t="s">
        <v>62</v>
      </c>
      <c r="C52" s="10">
        <f>[2]MEME!$J$4</f>
        <v>1.6492023182528048</v>
      </c>
      <c r="D52" s="20">
        <f>C52/$C$7</f>
        <v>3.0100164021557019E-4</v>
      </c>
    </row>
    <row r="53" spans="2:4">
      <c r="B53" s="22" t="s">
        <v>42</v>
      </c>
      <c r="C53" s="9">
        <f>[2]TRX!$J$4</f>
        <v>1.2081014333725353</v>
      </c>
      <c r="D53" s="20">
        <f>C53/$C$7</f>
        <v>2.2049478645965156E-4</v>
      </c>
    </row>
    <row r="54" spans="2:4">
      <c r="B54" s="7" t="s">
        <v>27</v>
      </c>
      <c r="C54" s="1">
        <f>[2]ATLAS!O47</f>
        <v>0.56545134762502158</v>
      </c>
      <c r="D54" s="20">
        <f>C54/$C$7</f>
        <v>1.032024883869621E-4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2024-02-14T15:21:55Z</dcterms:modified>
</cp:coreProperties>
</file>