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16" l="1"/>
  <c r="C46" l="1"/>
  <c r="C15" l="1"/>
  <c r="C31" l="1"/>
  <c r="C7" l="1"/>
  <c r="N9" l="1"/>
  <c r="D40"/>
  <c r="N8"/>
  <c r="D7"/>
  <c r="E7" s="1"/>
  <c r="D32"/>
  <c r="Q3"/>
  <c r="D44"/>
  <c r="D47"/>
  <c r="D45"/>
  <c r="D23"/>
  <c r="D30"/>
  <c r="D12"/>
  <c r="M9"/>
  <c r="D35"/>
  <c r="D43"/>
  <c r="D33"/>
  <c r="D24"/>
  <c r="D20"/>
  <c r="M8"/>
  <c r="D16"/>
  <c r="D18"/>
  <c r="D48"/>
  <c r="D17"/>
  <c r="D46"/>
  <c r="D13"/>
  <c r="D50"/>
  <c r="D36"/>
  <c r="D42"/>
  <c r="D37"/>
  <c r="D39"/>
  <c r="D38"/>
  <c r="D41"/>
  <c r="D28"/>
  <c r="D15"/>
  <c r="D19"/>
  <c r="D34"/>
  <c r="D21"/>
  <c r="D49"/>
  <c r="D26"/>
  <c r="D29"/>
  <c r="D22"/>
  <c r="D25"/>
  <c r="D27"/>
  <c r="D14"/>
  <c r="D3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<sst xmlns="http://schemas.openxmlformats.org/spreadsheetml/2006/main" count="100" uniqueCount="62">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</sst>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1096.7201155995606</c:v>
                </c:pt>
                <c:pt idx="1">
                  <c:v>1020.4202749148799</c:v>
                </c:pt>
                <c:pt idx="2">
                  <c:v>1112.7426186761518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1020.4202749148799</v>
          </cell>
        </row>
      </sheetData>
      <sheetData sheetId="1">
        <row r="4">
          <cell r="J4">
            <v>1096.7201155995606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1.9455389104285952</v>
          </cell>
        </row>
      </sheetData>
      <sheetData sheetId="4">
        <row r="46">
          <cell r="M46">
            <v>82.26</v>
          </cell>
          <cell r="O46">
            <v>4.2913542334452845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42.287442957578818</v>
          </cell>
        </row>
      </sheetData>
      <sheetData sheetId="8">
        <row r="4">
          <cell r="J4">
            <v>8.0942754962087289</v>
          </cell>
        </row>
      </sheetData>
      <sheetData sheetId="9">
        <row r="4">
          <cell r="J4">
            <v>18.181592806662916</v>
          </cell>
        </row>
      </sheetData>
      <sheetData sheetId="10">
        <row r="4">
          <cell r="J4">
            <v>10.746876620064411</v>
          </cell>
        </row>
      </sheetData>
      <sheetData sheetId="11">
        <row r="4">
          <cell r="J4">
            <v>43.434556406994176</v>
          </cell>
        </row>
      </sheetData>
      <sheetData sheetId="12">
        <row r="4">
          <cell r="J4">
            <v>1.8427580085673518</v>
          </cell>
        </row>
      </sheetData>
      <sheetData sheetId="13">
        <row r="4">
          <cell r="J4">
            <v>170.47412827554973</v>
          </cell>
        </row>
      </sheetData>
      <sheetData sheetId="14">
        <row r="4">
          <cell r="J4">
            <v>4.6662642075387435</v>
          </cell>
        </row>
      </sheetData>
      <sheetData sheetId="15">
        <row r="4">
          <cell r="J4">
            <v>35.263531499866247</v>
          </cell>
        </row>
      </sheetData>
      <sheetData sheetId="16">
        <row r="4">
          <cell r="J4">
            <v>5.2890113807313703</v>
          </cell>
        </row>
      </sheetData>
      <sheetData sheetId="17">
        <row r="4">
          <cell r="J4">
            <v>9.5320837808967127</v>
          </cell>
        </row>
      </sheetData>
      <sheetData sheetId="18">
        <row r="4">
          <cell r="J4">
            <v>10.489713637046817</v>
          </cell>
        </row>
      </sheetData>
      <sheetData sheetId="19">
        <row r="4">
          <cell r="J4">
            <v>8.1748667922455116</v>
          </cell>
        </row>
      </sheetData>
      <sheetData sheetId="20">
        <row r="4">
          <cell r="J4">
            <v>12.205802061960974</v>
          </cell>
        </row>
      </sheetData>
      <sheetData sheetId="21">
        <row r="4">
          <cell r="J4">
            <v>1.8210200948171702</v>
          </cell>
        </row>
      </sheetData>
      <sheetData sheetId="22">
        <row r="4">
          <cell r="J4">
            <v>24.321452628084515</v>
          </cell>
        </row>
      </sheetData>
      <sheetData sheetId="23">
        <row r="4">
          <cell r="J4">
            <v>44.752677672423367</v>
          </cell>
        </row>
      </sheetData>
      <sheetData sheetId="24">
        <row r="4">
          <cell r="J4">
            <v>36.443633018542265</v>
          </cell>
        </row>
      </sheetData>
      <sheetData sheetId="25">
        <row r="4">
          <cell r="J4">
            <v>35.637634000062391</v>
          </cell>
        </row>
      </sheetData>
      <sheetData sheetId="26">
        <row r="4">
          <cell r="J4">
            <v>3.77311115026591</v>
          </cell>
        </row>
      </sheetData>
      <sheetData sheetId="27">
        <row r="4">
          <cell r="J4">
            <v>180.10824467281225</v>
          </cell>
        </row>
      </sheetData>
      <sheetData sheetId="28">
        <row r="4">
          <cell r="J4">
            <v>0.93193725188609911</v>
          </cell>
        </row>
      </sheetData>
      <sheetData sheetId="29">
        <row r="4">
          <cell r="J4">
            <v>10.005450105411104</v>
          </cell>
        </row>
      </sheetData>
      <sheetData sheetId="30">
        <row r="4">
          <cell r="J4">
            <v>21.206668086799546</v>
          </cell>
        </row>
      </sheetData>
      <sheetData sheetId="31">
        <row r="4">
          <cell r="J4">
            <v>5.7263101095434674</v>
          </cell>
        </row>
      </sheetData>
      <sheetData sheetId="32">
        <row r="4">
          <cell r="J4">
            <v>2.2303236248856781</v>
          </cell>
        </row>
      </sheetData>
      <sheetData sheetId="33">
        <row r="4">
          <cell r="J4">
            <v>2.2632515843968859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C14" sqref="C1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108.25+75.67</f>
        <v>183.92000000000002</v>
      </c>
      <c r="P2" t="s">
        <v>8</v>
      </c>
      <c r="Q2" s="10">
        <f>N2+K2+H2</f>
        <v>201.08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6.1765570835425394E-2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3255.5353618568256</v>
      </c>
      <c r="D7" s="20">
        <f>(C7*[1]Feuil1!$K$2-C4)/C4</f>
        <v>0.21397268906449388</v>
      </c>
      <c r="E7" s="31">
        <f>C7-C7/(1+D7)</f>
        <v>573.81493174929892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1096.7201155995606</v>
      </c>
    </row>
    <row r="9" spans="2:20">
      <c r="M9" s="17" t="str">
        <f>IF(C13&gt;C7*[2]Params!F8,B13,"Others")</f>
        <v>ETH</v>
      </c>
      <c r="N9" s="18">
        <f>IF(C13&gt;C7*0.1,C13,C7)</f>
        <v>1020.4202749148799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1112.7426186761518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1096.7201155995606</v>
      </c>
      <c r="D12" s="20">
        <f>C12/$C$7</f>
        <v>0.33687857562512724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1020.4202749148799</v>
      </c>
      <c r="D13" s="20">
        <f t="shared" ref="D13:D50" si="0">C13/$C$7</f>
        <v>0.31344161911756152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183.92000000000002</v>
      </c>
      <c r="D14" s="20">
        <f t="shared" si="0"/>
        <v>5.6494548379010537E-2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180.10824467281225</v>
      </c>
      <c r="D15" s="20">
        <f t="shared" si="0"/>
        <v>5.5323694770154731E-2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170.47412827554973</v>
      </c>
      <c r="D16" s="20">
        <f t="shared" si="0"/>
        <v>5.2364391513879359E-2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2.5267733523583118E-2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2.1240746087475962E-2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44.752677672423367</v>
      </c>
      <c r="D19" s="20">
        <f>C19/$C$7</f>
        <v>1.3746641549885747E-2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43.434556406994176</v>
      </c>
      <c r="D20" s="20">
        <f t="shared" si="0"/>
        <v>1.3341755373291618E-2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42.287442957578818</v>
      </c>
      <c r="D21" s="20">
        <f t="shared" si="0"/>
        <v>1.2989397520615403E-2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36.443633018542265</v>
      </c>
      <c r="D22" s="20">
        <f t="shared" si="0"/>
        <v>1.1194359442545355E-2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35.637634000062391</v>
      </c>
      <c r="D23" s="20">
        <f t="shared" si="0"/>
        <v>1.0946781416539776E-2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35.263531499866247</v>
      </c>
      <c r="D24" s="20">
        <f t="shared" si="0"/>
        <v>1.0831868672977141E-2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24.321452628084515</v>
      </c>
      <c r="D25" s="20">
        <f t="shared" si="0"/>
        <v>7.4707997071831967E-3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6.9625005251789124E-3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21.206668086799546</v>
      </c>
      <c r="D27" s="20">
        <f t="shared" si="0"/>
        <v>6.5140340158075013E-3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18.181592806662916</v>
      </c>
      <c r="D28" s="20">
        <f t="shared" si="0"/>
        <v>5.584824241102045E-3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5.2126603196596816E-3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12.205802061960974</v>
      </c>
      <c r="D30" s="20">
        <f t="shared" si="0"/>
        <v>3.7492457323514612E-3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8.1748667922455116</v>
      </c>
      <c r="D31" s="20">
        <f t="shared" si="0"/>
        <v>2.5110668088651625E-3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10.746876620064411</v>
      </c>
      <c r="D32" s="20">
        <f t="shared" si="0"/>
        <v>3.3011088578484451E-3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10.489713637046817</v>
      </c>
      <c r="D33" s="20">
        <f t="shared" si="0"/>
        <v>3.2221163253050673E-3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10.005450105411104</v>
      </c>
      <c r="D34" s="20">
        <f t="shared" si="0"/>
        <v>3.0733655123636561E-3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9.5320837808967127</v>
      </c>
      <c r="D35" s="20">
        <f t="shared" si="0"/>
        <v>2.9279619851710036E-3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8.0942754962087289</v>
      </c>
      <c r="D36" s="20">
        <f t="shared" si="0"/>
        <v>2.4863116497042385E-3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5.7263101095434674</v>
      </c>
      <c r="D37" s="20">
        <f t="shared" si="0"/>
        <v>1.7589457563985458E-3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1.6587133604102702E-3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5.2890113807313703</v>
      </c>
      <c r="D39" s="20">
        <f t="shared" si="0"/>
        <v>1.6246210815890915E-3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4.6662642075387435</v>
      </c>
      <c r="D40" s="20">
        <f t="shared" si="0"/>
        <v>1.4333323674534733E-3</v>
      </c>
    </row>
    <row r="41" spans="2:14">
      <c r="B41" s="7" t="s">
        <v>28</v>
      </c>
      <c r="C41" s="1">
        <f>[2]ATLAS!O46</f>
        <v>4.2913542334452845</v>
      </c>
      <c r="D41" s="20">
        <f t="shared" si="0"/>
        <v>1.318171592827568E-3</v>
      </c>
    </row>
    <row r="42" spans="2:14">
      <c r="B42" s="22" t="s">
        <v>56</v>
      </c>
      <c r="C42" s="9">
        <f>[2]SHIB!$J$4</f>
        <v>3.77311115026591</v>
      </c>
      <c r="D42" s="20">
        <f t="shared" si="0"/>
        <v>1.1589833102331531E-3</v>
      </c>
    </row>
    <row r="43" spans="2:14">
      <c r="B43" s="22" t="s">
        <v>40</v>
      </c>
      <c r="C43" s="9">
        <f>[2]SHPING!$J$4</f>
        <v>2.2632515843968859</v>
      </c>
      <c r="D43" s="20">
        <f t="shared" si="0"/>
        <v>6.9520104463126418E-4</v>
      </c>
    </row>
    <row r="44" spans="2:14">
      <c r="B44" s="22" t="s">
        <v>50</v>
      </c>
      <c r="C44" s="9">
        <f>[2]KAVA!$J$4</f>
        <v>2.2303236248856781</v>
      </c>
      <c r="D44" s="20">
        <f t="shared" si="0"/>
        <v>6.8508659159935892E-4</v>
      </c>
    </row>
    <row r="45" spans="2:14">
      <c r="B45" s="7" t="s">
        <v>25</v>
      </c>
      <c r="C45" s="1">
        <f>[2]POLIS!J4</f>
        <v>1.9455389104285952</v>
      </c>
      <c r="D45" s="20">
        <f t="shared" si="0"/>
        <v>5.9760951554184275E-4</v>
      </c>
    </row>
    <row r="46" spans="2:14">
      <c r="B46" s="22" t="s">
        <v>23</v>
      </c>
      <c r="C46" s="9">
        <f>[2]LUNA!J4</f>
        <v>1.8210200948171702</v>
      </c>
      <c r="D46" s="20">
        <f t="shared" si="0"/>
        <v>5.593611779349661E-4</v>
      </c>
    </row>
    <row r="47" spans="2:14">
      <c r="B47" s="22" t="s">
        <v>36</v>
      </c>
      <c r="C47" s="9">
        <f>[2]AMP!$J$4</f>
        <v>1.8427580085673518</v>
      </c>
      <c r="D47" s="20">
        <f t="shared" si="0"/>
        <v>5.6603839422475738E-4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5.2120263225530368E-4</v>
      </c>
    </row>
    <row r="49" spans="2:4">
      <c r="B49" s="22" t="s">
        <v>43</v>
      </c>
      <c r="C49" s="9">
        <f>[2]TRX!$J$4</f>
        <v>0.93193725188609911</v>
      </c>
      <c r="D49" s="20">
        <f t="shared" si="0"/>
        <v>2.8626236495694516E-4</v>
      </c>
    </row>
    <row r="50" spans="2:4">
      <c r="B50" s="7" t="s">
        <v>5</v>
      </c>
      <c r="C50" s="1">
        <f>H$2</f>
        <v>0.19</v>
      </c>
      <c r="D50" s="20">
        <f t="shared" si="0"/>
        <v>5.8362136755176175E-5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2023-11-09T14:20:37Z</dcterms:modified>
</cp:coreProperties>
</file>