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Q2"/>
  <c r="K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6" l="1"/>
  <c r="C29" l="1"/>
  <c r="C32"/>
  <c r="C28"/>
  <c r="C13" l="1"/>
  <c r="C12" l="1"/>
  <c r="C41" l="1"/>
  <c r="C37" l="1"/>
  <c r="C42" l="1"/>
  <c r="C38" l="1"/>
  <c r="C40" l="1"/>
  <c r="C27" l="1"/>
  <c r="C43" l="1"/>
  <c r="C16" l="1"/>
  <c r="C20" l="1"/>
  <c r="C17" l="1"/>
  <c r="C21" l="1"/>
  <c r="C22" l="1"/>
  <c r="C15" l="1"/>
  <c r="C7" l="1"/>
  <c r="D39" l="1"/>
  <c r="D16"/>
  <c r="D45"/>
  <c r="D36"/>
  <c r="D37"/>
  <c r="D18"/>
  <c r="D24"/>
  <c r="D42"/>
  <c r="D14"/>
  <c r="D46"/>
  <c r="M9"/>
  <c r="D35"/>
  <c r="N9"/>
  <c r="D27"/>
  <c r="D50"/>
  <c r="D13"/>
  <c r="D23"/>
  <c r="D33"/>
  <c r="D19"/>
  <c r="Q3"/>
  <c r="D44"/>
  <c r="D20"/>
  <c r="M8"/>
  <c r="D49"/>
  <c r="D29"/>
  <c r="D47"/>
  <c r="D17"/>
  <c r="D31"/>
  <c r="D7"/>
  <c r="E7" s="1"/>
  <c r="D26"/>
  <c r="D25"/>
  <c r="D38"/>
  <c r="D21"/>
  <c r="D30"/>
  <c r="D32"/>
  <c r="D34"/>
  <c r="D12"/>
  <c r="D40"/>
  <c r="D43"/>
  <c r="D41"/>
  <c r="N8"/>
  <c r="D48"/>
  <c r="D28"/>
  <c r="D22"/>
  <c r="D15"/>
  <c r="N10" l="1"/>
  <c r="M10"/>
  <c r="N11" l="1"/>
  <c r="M11"/>
  <c r="N12" l="1"/>
  <c r="M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<sst xmlns="http://schemas.openxmlformats.org/spreadsheetml/2006/main" count="100" uniqueCount="62">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</sst>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1300.709299132795</c:v>
                </c:pt>
                <c:pt idx="1">
                  <c:v>1205.2067027890641</c:v>
                </c:pt>
                <c:pt idx="2">
                  <c:v>293.23</c:v>
                </c:pt>
                <c:pt idx="3">
                  <c:v>235.88562612107924</c:v>
                </c:pt>
                <c:pt idx="4">
                  <c:v>924.20057119772798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1205.2067027890641</v>
          </cell>
        </row>
      </sheetData>
      <sheetData sheetId="1">
        <row r="4">
          <cell r="J4">
            <v>1300.709299132795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3.2663216607650152</v>
          </cell>
        </row>
      </sheetData>
      <sheetData sheetId="4">
        <row r="47">
          <cell r="M47">
            <v>123.85</v>
          </cell>
          <cell r="O47">
            <v>1.4280392430477242</v>
          </cell>
        </row>
      </sheetData>
      <sheetData sheetId="5">
        <row r="4">
          <cell r="C4">
            <v>-102.66666666666667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40.490175700130592</v>
          </cell>
        </row>
      </sheetData>
      <sheetData sheetId="8">
        <row r="4">
          <cell r="J4">
            <v>9.8319636003815916</v>
          </cell>
        </row>
      </sheetData>
      <sheetData sheetId="9">
        <row r="4">
          <cell r="J4">
            <v>20.189268981110661</v>
          </cell>
        </row>
      </sheetData>
      <sheetData sheetId="10">
        <row r="4">
          <cell r="J4">
            <v>12.284679200257917</v>
          </cell>
        </row>
      </sheetData>
      <sheetData sheetId="11">
        <row r="4">
          <cell r="J4">
            <v>51.745257489372747</v>
          </cell>
        </row>
      </sheetData>
      <sheetData sheetId="12">
        <row r="4">
          <cell r="J4">
            <v>3.5315088055679453</v>
          </cell>
        </row>
      </sheetData>
      <sheetData sheetId="13">
        <row r="4">
          <cell r="J4">
            <v>158.02971754263757</v>
          </cell>
        </row>
      </sheetData>
      <sheetData sheetId="14">
        <row r="4">
          <cell r="J4">
            <v>5.9929762018301291</v>
          </cell>
        </row>
      </sheetData>
      <sheetData sheetId="15">
        <row r="4">
          <cell r="J4">
            <v>41.65795273068894</v>
          </cell>
        </row>
      </sheetData>
      <sheetData sheetId="16">
        <row r="4">
          <cell r="J4">
            <v>6.0903736739237697</v>
          </cell>
        </row>
      </sheetData>
      <sheetData sheetId="17">
        <row r="4">
          <cell r="J4">
            <v>10.87210093837523</v>
          </cell>
        </row>
      </sheetData>
      <sheetData sheetId="18">
        <row r="4">
          <cell r="J4">
            <v>12.158349777432344</v>
          </cell>
        </row>
      </sheetData>
      <sheetData sheetId="19">
        <row r="4">
          <cell r="J4">
            <v>8.2616704640731164</v>
          </cell>
        </row>
      </sheetData>
      <sheetData sheetId="20">
        <row r="4">
          <cell r="J4">
            <v>12.048388583371676</v>
          </cell>
        </row>
      </sheetData>
      <sheetData sheetId="21">
        <row r="4">
          <cell r="J4">
            <v>4.0812928551075185</v>
          </cell>
        </row>
      </sheetData>
      <sheetData sheetId="22">
        <row r="4">
          <cell r="J4">
            <v>28.558518568421125</v>
          </cell>
        </row>
      </sheetData>
      <sheetData sheetId="23">
        <row r="4">
          <cell r="J4">
            <v>45.287550239350466</v>
          </cell>
        </row>
      </sheetData>
      <sheetData sheetId="24">
        <row r="4">
          <cell r="J4">
            <v>39.147961729390964</v>
          </cell>
        </row>
      </sheetData>
      <sheetData sheetId="25">
        <row r="4">
          <cell r="J4">
            <v>44.554956314811378</v>
          </cell>
        </row>
      </sheetData>
      <sheetData sheetId="26">
        <row r="4">
          <cell r="J4">
            <v>4.339768196818496</v>
          </cell>
        </row>
      </sheetData>
      <sheetData sheetId="27">
        <row r="4">
          <cell r="J4">
            <v>235.88562612107924</v>
          </cell>
        </row>
      </sheetData>
      <sheetData sheetId="28">
        <row r="4">
          <cell r="J4">
            <v>0.98368484027090153</v>
          </cell>
        </row>
      </sheetData>
      <sheetData sheetId="29">
        <row r="4">
          <cell r="J4">
            <v>11.761446193824833</v>
          </cell>
        </row>
      </sheetData>
      <sheetData sheetId="30">
        <row r="4">
          <cell r="J4">
            <v>19.620596601676187</v>
          </cell>
        </row>
      </sheetData>
      <sheetData sheetId="31">
        <row r="4">
          <cell r="J4">
            <v>4.514038741470495</v>
          </cell>
        </row>
      </sheetData>
      <sheetData sheetId="32">
        <row r="4">
          <cell r="J4">
            <v>2.432657848414145</v>
          </cell>
        </row>
      </sheetData>
      <sheetData sheetId="33">
        <row r="4">
          <cell r="J4">
            <v>2.5371407350114237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293.23</f>
        <v>293.23</v>
      </c>
      <c r="P2" t="s">
        <v>8</v>
      </c>
      <c r="Q2" s="10">
        <f>N2+K2+H2</f>
        <v>341.7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8.5677030857523859E-2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3988.2334457671404</v>
      </c>
      <c r="D7" s="20">
        <f>(C7*[1]Feuil1!$K$2-C4)/C4</f>
        <v>0.48719210287226966</v>
      </c>
      <c r="E7" s="31">
        <f>C7-C7/(1+D7)</f>
        <v>1306.5130156596133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1300.709299132795</v>
      </c>
    </row>
    <row r="9" spans="2:20">
      <c r="M9" s="17" t="str">
        <f>IF(C13&gt;C7*[2]Params!F8,B13,"Others")</f>
        <v>ETH</v>
      </c>
      <c r="N9" s="18">
        <f>IF(C13&gt;C7*0.1,C13,C7)</f>
        <v>1205.2067027890641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293.23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235.88562612107924</v>
      </c>
    </row>
    <row r="12" spans="2:20">
      <c r="B12" s="7" t="s">
        <v>4</v>
      </c>
      <c r="C12" s="1">
        <f>[2]BTC!J4</f>
        <v>1300.709299132795</v>
      </c>
      <c r="D12" s="20">
        <f>C12/$C$7</f>
        <v>0.32613670107833981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924.20057119772798</v>
      </c>
    </row>
    <row r="13" spans="2:20">
      <c r="B13" s="7" t="s">
        <v>19</v>
      </c>
      <c r="C13" s="1">
        <f>[2]ETH!J4</f>
        <v>1205.2067027890641</v>
      </c>
      <c r="D13" s="20">
        <f t="shared" ref="D13:D50" si="0">C13/$C$7</f>
        <v>0.30219061125125324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293.23</v>
      </c>
      <c r="D14" s="20">
        <f t="shared" si="0"/>
        <v>7.3523780387333107E-2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235.88562612107924</v>
      </c>
      <c r="D15" s="20">
        <f t="shared" si="0"/>
        <v>5.9145390892660354E-2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158.02971754263757</v>
      </c>
      <c r="D16" s="20">
        <f t="shared" si="0"/>
        <v>3.9623988839058641E-2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3.1053849200188263E-2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102.66666666666667</v>
      </c>
      <c r="D18" s="20">
        <f>C18/$C$7</f>
        <v>2.5742391478019072E-2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1.5500597154264341E-2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51.745257489372747</v>
      </c>
      <c r="D20" s="20">
        <f t="shared" si="0"/>
        <v>1.2974480604762969E-2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44.554956314811378</v>
      </c>
      <c r="D21" s="20">
        <f t="shared" si="0"/>
        <v>1.1171601893590056E-2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40.490175700130592</v>
      </c>
      <c r="D22" s="20">
        <f t="shared" si="0"/>
        <v>1.015240864175198E-2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45.287550239350466</v>
      </c>
      <c r="D23" s="20">
        <f t="shared" si="0"/>
        <v>1.1355290720861843E-2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39.147961729390964</v>
      </c>
      <c r="D24" s="20">
        <f t="shared" si="0"/>
        <v>9.8158651597840003E-3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1.2105610330117799E-2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41.65795273068894</v>
      </c>
      <c r="D26" s="20">
        <f t="shared" si="0"/>
        <v>1.0445214227592937E-2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28.558518568421125</v>
      </c>
      <c r="D27" s="20">
        <f t="shared" si="0"/>
        <v>7.1606938151354549E-3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20.189268981110661</v>
      </c>
      <c r="D28" s="20">
        <f t="shared" si="0"/>
        <v>5.0622084327932903E-3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19.620596601676187</v>
      </c>
      <c r="D29" s="20">
        <f t="shared" si="0"/>
        <v>4.919620896941289E-3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12.158349777432344</v>
      </c>
      <c r="D30" s="20">
        <f t="shared" si="0"/>
        <v>3.0485551918572997E-3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12.048388583371676</v>
      </c>
      <c r="D31" s="20">
        <f t="shared" si="0"/>
        <v>3.0209837882381424E-3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12.284679200257917</v>
      </c>
      <c r="D32" s="20">
        <f t="shared" si="0"/>
        <v>3.080230725534911E-3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11.761446193824833</v>
      </c>
      <c r="D33" s="20">
        <f t="shared" si="0"/>
        <v>2.9490365480756126E-3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10.87210093837523</v>
      </c>
      <c r="D34" s="20">
        <f t="shared" si="0"/>
        <v>2.7260442715343535E-3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9.8319636003815916</v>
      </c>
      <c r="D35" s="20">
        <f t="shared" si="0"/>
        <v>2.4652427532336697E-3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2.2566382139821914E-3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8.2616704640731164</v>
      </c>
      <c r="D37" s="20">
        <f t="shared" si="0"/>
        <v>2.0715112533950422E-3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6.0903736739237697</v>
      </c>
      <c r="D38" s="20">
        <f t="shared" si="0"/>
        <v>1.5270855522230547E-3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5.9929762018301291</v>
      </c>
      <c r="D39" s="20">
        <f t="shared" si="0"/>
        <v>1.5026643458373021E-3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4.0812928551075185</v>
      </c>
      <c r="D40" s="20">
        <f t="shared" si="0"/>
        <v>1.0233334910320121E-3</v>
      </c>
    </row>
    <row r="41" spans="2:14">
      <c r="B41" s="22" t="s">
        <v>56</v>
      </c>
      <c r="C41" s="9">
        <f>[2]SHIB!$J$4</f>
        <v>4.339768196818496</v>
      </c>
      <c r="D41" s="20">
        <f t="shared" si="0"/>
        <v>1.0881429725294672E-3</v>
      </c>
    </row>
    <row r="42" spans="2:14">
      <c r="B42" s="22" t="s">
        <v>37</v>
      </c>
      <c r="C42" s="9">
        <f>[2]GRT!$J$4</f>
        <v>4.514038741470495</v>
      </c>
      <c r="D42" s="20">
        <f t="shared" si="0"/>
        <v>1.1318391470442662E-3</v>
      </c>
    </row>
    <row r="43" spans="2:14">
      <c r="B43" s="7" t="s">
        <v>28</v>
      </c>
      <c r="C43" s="1">
        <f>[2]ATLAS!O47</f>
        <v>1.4280392430477242</v>
      </c>
      <c r="D43" s="20">
        <f t="shared" si="0"/>
        <v>3.5806310299196629E-4</v>
      </c>
    </row>
    <row r="44" spans="2:14">
      <c r="B44" s="7" t="s">
        <v>25</v>
      </c>
      <c r="C44" s="1">
        <f>[2]POLIS!J4</f>
        <v>3.2663216607650152</v>
      </c>
      <c r="D44" s="20">
        <f t="shared" si="0"/>
        <v>8.189895865377898E-4</v>
      </c>
    </row>
    <row r="45" spans="2:14">
      <c r="B45" s="22" t="s">
        <v>36</v>
      </c>
      <c r="C45" s="9">
        <f>[2]AMP!$J$4</f>
        <v>3.5315088055679453</v>
      </c>
      <c r="D45" s="20">
        <f t="shared" si="0"/>
        <v>8.8548196929546998E-4</v>
      </c>
    </row>
    <row r="46" spans="2:14">
      <c r="B46" s="22" t="s">
        <v>40</v>
      </c>
      <c r="C46" s="9">
        <f>[2]SHPING!$J$4</f>
        <v>2.5371407350114237</v>
      </c>
      <c r="D46" s="20">
        <f t="shared" si="0"/>
        <v>6.3615652631973814E-4</v>
      </c>
    </row>
    <row r="47" spans="2:14">
      <c r="B47" s="22" t="s">
        <v>50</v>
      </c>
      <c r="C47" s="9">
        <f>[2]KAVA!$J$4</f>
        <v>2.432657848414145</v>
      </c>
      <c r="D47" s="20">
        <f t="shared" si="0"/>
        <v>6.0995874025278406E-4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4.2544991988893472E-4</v>
      </c>
    </row>
    <row r="49" spans="2:4">
      <c r="B49" s="22" t="s">
        <v>43</v>
      </c>
      <c r="C49" s="9">
        <f>[2]TRX!$J$4</f>
        <v>0.98368484027090153</v>
      </c>
      <c r="D49" s="20">
        <f t="shared" si="0"/>
        <v>2.4664675567447601E-4</v>
      </c>
    </row>
    <row r="50" spans="2:4">
      <c r="B50" s="7" t="s">
        <v>5</v>
      </c>
      <c r="C50" s="1">
        <f>H$2</f>
        <v>0.19</v>
      </c>
      <c r="D50" s="20">
        <f t="shared" si="0"/>
        <v>4.7640140072957368E-5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2023-12-06T21:56:30Z</dcterms:modified>
</cp:coreProperties>
</file>