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3"/>
  <c r="C43" l="1"/>
  <c r="C44" l="1"/>
  <c r="C42" l="1"/>
  <c r="C47"/>
  <c r="C27"/>
  <c r="C18"/>
  <c r="C46" l="1"/>
  <c r="C31" l="1"/>
  <c r="C35" l="1"/>
  <c r="C26"/>
  <c r="C25"/>
  <c r="C38" l="1"/>
  <c r="C33" l="1"/>
  <c r="C34" l="1"/>
  <c r="C30" l="1"/>
  <c r="C20" l="1"/>
  <c r="C21"/>
  <c r="C49" l="1"/>
  <c r="C22" l="1"/>
  <c r="C24" l="1"/>
  <c r="C28" l="1"/>
  <c r="C32"/>
  <c r="C29"/>
  <c r="C13" l="1"/>
  <c r="C12" l="1"/>
  <c r="C40" l="1"/>
  <c r="C45" l="1"/>
  <c r="C36" l="1"/>
  <c r="C16" l="1"/>
  <c r="C41" l="1"/>
  <c r="C14"/>
  <c r="C17" l="1"/>
  <c r="C48" l="1"/>
  <c r="C37" l="1"/>
  <c r="C19" l="1"/>
  <c r="C7" l="1"/>
  <c r="D44" l="1"/>
  <c r="D42"/>
  <c r="D21"/>
  <c r="M8"/>
  <c r="D32"/>
  <c r="D41"/>
  <c r="D27"/>
  <c r="D34"/>
  <c r="D47"/>
  <c r="D36"/>
  <c r="D37"/>
  <c r="D38"/>
  <c r="D49"/>
  <c r="D23"/>
  <c r="D28"/>
  <c r="N8"/>
  <c r="D18"/>
  <c r="D14"/>
  <c r="D43"/>
  <c r="D45"/>
  <c r="D29"/>
  <c r="D48"/>
  <c r="D26"/>
  <c r="D24"/>
  <c r="D15"/>
  <c r="Q3"/>
  <c r="D16"/>
  <c r="D12"/>
  <c r="D40"/>
  <c r="D13"/>
  <c r="D25"/>
  <c r="D35"/>
  <c r="D31"/>
  <c r="D7"/>
  <c r="E7" s="1"/>
  <c r="D17"/>
  <c r="N9"/>
  <c r="D33"/>
  <c r="D46"/>
  <c r="M9"/>
  <c r="D39"/>
  <c r="D20"/>
  <c r="D22"/>
  <c r="D30"/>
  <c r="D50"/>
  <c r="D19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<sst xmlns="http://schemas.openxmlformats.org/spreadsheetml/2006/main" count="100" uniqueCount="62">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</sst>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1070.254678685407</c:v>
                </c:pt>
                <c:pt idx="1">
                  <c:v>1039.6324946758141</c:v>
                </c:pt>
                <c:pt idx="2">
                  <c:v>192.53663348773054</c:v>
                </c:pt>
                <c:pt idx="3">
                  <c:v>202.3</c:v>
                </c:pt>
                <c:pt idx="4">
                  <c:v>764.64846513605653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1039.6324946758141</v>
          </cell>
        </row>
      </sheetData>
      <sheetData sheetId="1">
        <row r="4">
          <cell r="J4">
            <v>1070.254678685407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1.9214390152694818</v>
          </cell>
        </row>
      </sheetData>
      <sheetData sheetId="4">
        <row r="46">
          <cell r="M46">
            <v>100.02</v>
          </cell>
          <cell r="O46">
            <v>1.4725456490936679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40.868862395283145</v>
          </cell>
        </row>
      </sheetData>
      <sheetData sheetId="8">
        <row r="4">
          <cell r="J4">
            <v>7.9360332927921506</v>
          </cell>
        </row>
      </sheetData>
      <sheetData sheetId="9">
        <row r="4">
          <cell r="J4">
            <v>16.5064604624738</v>
          </cell>
        </row>
      </sheetData>
      <sheetData sheetId="10">
        <row r="4">
          <cell r="J4">
            <v>10.17623418754952</v>
          </cell>
        </row>
      </sheetData>
      <sheetData sheetId="11">
        <row r="4">
          <cell r="J4">
            <v>49.027179994105488</v>
          </cell>
        </row>
      </sheetData>
      <sheetData sheetId="12">
        <row r="4">
          <cell r="J4">
            <v>2.1560376176779936</v>
          </cell>
        </row>
      </sheetData>
      <sheetData sheetId="13">
        <row r="4">
          <cell r="J4">
            <v>156.81426213908799</v>
          </cell>
        </row>
      </sheetData>
      <sheetData sheetId="14">
        <row r="4">
          <cell r="J4">
            <v>4.445568060680869</v>
          </cell>
        </row>
      </sheetData>
      <sheetData sheetId="15">
        <row r="4">
          <cell r="J4">
            <v>33.736996094770276</v>
          </cell>
        </row>
      </sheetData>
      <sheetData sheetId="16">
        <row r="4">
          <cell r="J4">
            <v>5.0012294319357853</v>
          </cell>
        </row>
      </sheetData>
      <sheetData sheetId="17">
        <row r="4">
          <cell r="J4">
            <v>9.1780622986203575</v>
          </cell>
        </row>
      </sheetData>
      <sheetData sheetId="18">
        <row r="4">
          <cell r="J4">
            <v>11.773433727249657</v>
          </cell>
        </row>
      </sheetData>
      <sheetData sheetId="19">
        <row r="4">
          <cell r="J4">
            <v>7.2154960841769444</v>
          </cell>
        </row>
      </sheetData>
      <sheetData sheetId="20">
        <row r="4">
          <cell r="J4">
            <v>10.920858383960923</v>
          </cell>
        </row>
      </sheetData>
      <sheetData sheetId="21">
        <row r="4">
          <cell r="J4">
            <v>2.0190551645672299</v>
          </cell>
        </row>
      </sheetData>
      <sheetData sheetId="22">
        <row r="4">
          <cell r="J4">
            <v>23.70470200633703</v>
          </cell>
        </row>
      </sheetData>
      <sheetData sheetId="23">
        <row r="4">
          <cell r="J4">
            <v>40.012452743941672</v>
          </cell>
        </row>
      </sheetData>
      <sheetData sheetId="24">
        <row r="4">
          <cell r="J4">
            <v>30.939068767002272</v>
          </cell>
        </row>
      </sheetData>
      <sheetData sheetId="25">
        <row r="4">
          <cell r="J4">
            <v>41.680236088875404</v>
          </cell>
        </row>
      </sheetData>
      <sheetData sheetId="26">
        <row r="4">
          <cell r="J4">
            <v>3.4358164094586976</v>
          </cell>
        </row>
      </sheetData>
      <sheetData sheetId="27">
        <row r="4">
          <cell r="J4">
            <v>192.53663348773054</v>
          </cell>
        </row>
      </sheetData>
      <sheetData sheetId="28">
        <row r="4">
          <cell r="J4">
            <v>0.89993553993976627</v>
          </cell>
        </row>
      </sheetData>
      <sheetData sheetId="29">
        <row r="4">
          <cell r="J4">
            <v>9.5333813315997133</v>
          </cell>
        </row>
      </sheetData>
      <sheetData sheetId="30">
        <row r="4">
          <cell r="J4">
            <v>18.021280978947004</v>
          </cell>
        </row>
      </sheetData>
      <sheetData sheetId="31">
        <row r="4">
          <cell r="J4">
            <v>3.4199463854920409</v>
          </cell>
        </row>
      </sheetData>
      <sheetData sheetId="32">
        <row r="4">
          <cell r="J4">
            <v>2.0851289215544462</v>
          </cell>
        </row>
      </sheetData>
      <sheetData sheetId="33">
        <row r="4">
          <cell r="J4">
            <v>2.3185502944375229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202.3</v>
      </c>
      <c r="P2" t="s">
        <v>8</v>
      </c>
      <c r="Q2" s="10">
        <f>N2+K2+H2</f>
        <v>242.01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7.3537197721480457E-2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3290.9875205824997</v>
      </c>
      <c r="D7" s="20">
        <f>(C7*[1]Feuil1!$K$2-C4)/C4</f>
        <v>0.22719261994455686</v>
      </c>
      <c r="E7" s="31">
        <f>C7-C7/(1+D7)</f>
        <v>609.26709047497297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1070.254678685407</v>
      </c>
    </row>
    <row r="9" spans="2:20">
      <c r="M9" s="17" t="str">
        <f>IF(C13&gt;C7*[2]Params!F8,B13,"Others")</f>
        <v>ETH</v>
      </c>
      <c r="N9" s="18">
        <f>IF(C13&gt;C7*0.1,C13,C7)</f>
        <v>1039.6324946758141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192.53663348773054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202.3</v>
      </c>
    </row>
    <row r="12" spans="2:20">
      <c r="B12" s="7" t="s">
        <v>4</v>
      </c>
      <c r="C12" s="1">
        <f>[2]BTC!J4</f>
        <v>1070.254678685407</v>
      </c>
      <c r="D12" s="20">
        <f>C12/$C$7</f>
        <v>0.3252077596745106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764.64846513605653</v>
      </c>
    </row>
    <row r="13" spans="2:20">
      <c r="B13" s="7" t="s">
        <v>19</v>
      </c>
      <c r="C13" s="1">
        <f>[2]ETH!J4</f>
        <v>1039.6324946758141</v>
      </c>
      <c r="D13" s="20">
        <f t="shared" ref="D13:D50" si="0">C13/$C$7</f>
        <v>0.31590289789120829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192.53663348773054</v>
      </c>
      <c r="D14" s="20">
        <f t="shared" si="0"/>
        <v>5.8504212575577273E-2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202.3</v>
      </c>
      <c r="D15" s="20">
        <f t="shared" si="0"/>
        <v>6.1470910702266422E-2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156.81426213908799</v>
      </c>
      <c r="D16" s="20">
        <f t="shared" si="0"/>
        <v>4.7649607042974176E-2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3.0392093368466076E-2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2.1011930178258642E-2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49.027179994105488</v>
      </c>
      <c r="D19" s="20">
        <f>C19/$C$7</f>
        <v>1.4897406838366788E-2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41.680236088875404</v>
      </c>
      <c r="D20" s="20">
        <f t="shared" si="0"/>
        <v>1.266496327567297E-2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40.012452743941672</v>
      </c>
      <c r="D21" s="20">
        <f t="shared" si="0"/>
        <v>1.2158190358880343E-2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40.868862395283145</v>
      </c>
      <c r="D22" s="20">
        <f t="shared" si="0"/>
        <v>1.2418419133977579E-2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39.519999999999996</v>
      </c>
      <c r="D23" s="20">
        <f t="shared" si="0"/>
        <v>1.2008553588500092E-2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33.736996094770276</v>
      </c>
      <c r="D24" s="20">
        <f t="shared" si="0"/>
        <v>1.0251329087020932E-2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30.939068767002272</v>
      </c>
      <c r="D25" s="20">
        <f t="shared" si="0"/>
        <v>9.4011504369138736E-3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23.70470200633703</v>
      </c>
      <c r="D26" s="20">
        <f t="shared" si="0"/>
        <v>7.2029145835658878E-3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23.666666666666668</v>
      </c>
      <c r="D27" s="20">
        <f t="shared" si="0"/>
        <v>7.1913571591051507E-3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18.021280978947004</v>
      </c>
      <c r="D28" s="20">
        <f t="shared" si="0"/>
        <v>5.4759493514449017E-3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16.5064604624738</v>
      </c>
      <c r="D29" s="20">
        <f t="shared" si="0"/>
        <v>5.0156557444350873E-3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11.773433727249657</v>
      </c>
      <c r="D30" s="20">
        <f t="shared" si="0"/>
        <v>3.5774774755650781E-3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10.920858383960923</v>
      </c>
      <c r="D31" s="20">
        <f t="shared" si="0"/>
        <v>3.3184137939325726E-3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10.17623418754952</v>
      </c>
      <c r="D32" s="20">
        <f t="shared" si="0"/>
        <v>3.0921521652407672E-3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9.5333813315997133</v>
      </c>
      <c r="D33" s="20">
        <f t="shared" si="0"/>
        <v>2.8968147925131967E-3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9.1780622986203575</v>
      </c>
      <c r="D34" s="20">
        <f t="shared" si="0"/>
        <v>2.7888474937139401E-3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7.9360332927921506</v>
      </c>
      <c r="D35" s="20">
        <f t="shared" si="0"/>
        <v>2.4114443592260981E-3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7.2154960841769444</v>
      </c>
      <c r="D36" s="20">
        <f t="shared" si="0"/>
        <v>2.1925018065397624E-3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5.0012294319357853</v>
      </c>
      <c r="D37" s="20">
        <f t="shared" si="0"/>
        <v>1.5196743836483997E-3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51</v>
      </c>
      <c r="C38" s="9">
        <f>[2]DOGE!$J$4</f>
        <v>4.445568060680869</v>
      </c>
      <c r="D38" s="20">
        <f t="shared" si="0"/>
        <v>1.3508310295549254E-3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1.4585287759311856E-3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56</v>
      </c>
      <c r="C40" s="9">
        <f>[2]SHIB!$J$4</f>
        <v>3.4358164094586976</v>
      </c>
      <c r="D40" s="20">
        <f t="shared" si="0"/>
        <v>1.044007729585849E-3</v>
      </c>
    </row>
    <row r="41" spans="2:14">
      <c r="B41" s="22" t="s">
        <v>37</v>
      </c>
      <c r="C41" s="9">
        <f>[2]GRT!$J$4</f>
        <v>3.4199463854920409</v>
      </c>
      <c r="D41" s="20">
        <f t="shared" si="0"/>
        <v>1.0391854615379142E-3</v>
      </c>
    </row>
    <row r="42" spans="2:14">
      <c r="B42" s="22" t="s">
        <v>40</v>
      </c>
      <c r="C42" s="9">
        <f>[2]SHPING!$J$4</f>
        <v>2.3185502944375229</v>
      </c>
      <c r="D42" s="20">
        <f t="shared" si="0"/>
        <v>7.0451506726684375E-4</v>
      </c>
    </row>
    <row r="43" spans="2:14">
      <c r="B43" s="22" t="s">
        <v>36</v>
      </c>
      <c r="C43" s="9">
        <f>[2]AMP!$J$4</f>
        <v>2.1560376176779936</v>
      </c>
      <c r="D43" s="20">
        <f t="shared" si="0"/>
        <v>6.551339390361402E-4</v>
      </c>
    </row>
    <row r="44" spans="2:14">
      <c r="B44" s="22" t="s">
        <v>50</v>
      </c>
      <c r="C44" s="9">
        <f>[2]KAVA!$J$4</f>
        <v>2.0851289215544462</v>
      </c>
      <c r="D44" s="20">
        <f t="shared" si="0"/>
        <v>6.335876111694831E-4</v>
      </c>
    </row>
    <row r="45" spans="2:14">
      <c r="B45" s="22" t="s">
        <v>23</v>
      </c>
      <c r="C45" s="9">
        <f>[2]LUNA!J4</f>
        <v>2.0190551645672299</v>
      </c>
      <c r="D45" s="20">
        <f t="shared" si="0"/>
        <v>6.135104286903708E-4</v>
      </c>
    </row>
    <row r="46" spans="2:14">
      <c r="B46" s="7" t="s">
        <v>25</v>
      </c>
      <c r="C46" s="1">
        <f>[2]POLIS!J4</f>
        <v>1.9214390152694818</v>
      </c>
      <c r="D46" s="20">
        <f t="shared" si="0"/>
        <v>5.8384876978487905E-4</v>
      </c>
    </row>
    <row r="47" spans="2:14">
      <c r="B47" s="7" t="s">
        <v>27</v>
      </c>
      <c r="C47" s="1">
        <f>[2]Ayman!$E$9</f>
        <v>1.6967935999999999</v>
      </c>
      <c r="D47" s="20">
        <f t="shared" si="0"/>
        <v>5.1558797758663943E-4</v>
      </c>
    </row>
    <row r="48" spans="2:14">
      <c r="B48" s="7" t="s">
        <v>28</v>
      </c>
      <c r="C48" s="1">
        <f>[2]ATLAS!O46</f>
        <v>1.4725456490936679</v>
      </c>
      <c r="D48" s="20">
        <f t="shared" si="0"/>
        <v>4.4744795897403756E-4</v>
      </c>
    </row>
    <row r="49" spans="2:4">
      <c r="B49" s="22" t="s">
        <v>43</v>
      </c>
      <c r="C49" s="9">
        <f>[2]TRX!$J$4</f>
        <v>0.89993553993976627</v>
      </c>
      <c r="D49" s="20">
        <f t="shared" si="0"/>
        <v>2.7345455864277452E-4</v>
      </c>
    </row>
    <row r="50" spans="2:4">
      <c r="B50" s="7" t="s">
        <v>5</v>
      </c>
      <c r="C50" s="1">
        <f>H$2</f>
        <v>0.19</v>
      </c>
      <c r="D50" s="20">
        <f t="shared" si="0"/>
        <v>5.7733430713942754E-5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2023-11-21T23:53:25Z</dcterms:modified>
</cp:coreProperties>
</file>