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5" l="1"/>
  <c r="T2"/>
  <c r="C23" i="2" l="1"/>
  <c r="C19" i="1" l="1"/>
  <c r="C4"/>
  <c r="C36"/>
  <c r="C30"/>
  <c r="Q2" l="1"/>
  <c r="C45" l="1"/>
  <c r="C43" l="1"/>
  <c r="C48" l="1"/>
  <c r="C44" l="1"/>
  <c r="C17" l="1"/>
  <c r="C47" l="1"/>
  <c r="C39"/>
  <c r="C32" l="1"/>
  <c r="C22"/>
  <c r="C40" l="1"/>
  <c r="C42" l="1"/>
  <c r="C18" l="1"/>
  <c r="C16" l="1"/>
  <c r="C26"/>
  <c r="C14"/>
  <c r="C23"/>
  <c r="C37" l="1"/>
  <c r="C35"/>
  <c r="C38" l="1"/>
  <c r="C25" l="1"/>
  <c r="C34" l="1"/>
  <c r="C50" l="1"/>
  <c r="C27" l="1"/>
  <c r="C33"/>
  <c r="C24" l="1"/>
  <c r="C31"/>
  <c r="C29" l="1"/>
  <c r="C21"/>
  <c r="C20"/>
  <c r="C49" l="1"/>
  <c r="C12"/>
  <c r="C13" l="1"/>
  <c r="C7" l="1"/>
  <c r="D13" s="1"/>
  <c r="D21" l="1"/>
  <c r="D43"/>
  <c r="D46"/>
  <c r="D15"/>
  <c r="D20"/>
  <c r="D49"/>
  <c r="D30"/>
  <c r="D42"/>
  <c r="D23"/>
  <c r="D50"/>
  <c r="D38"/>
  <c r="D48"/>
  <c r="D24"/>
  <c r="D44"/>
  <c r="D37"/>
  <c r="D25"/>
  <c r="D19"/>
  <c r="D39"/>
  <c r="D40"/>
  <c r="D7"/>
  <c r="E7" s="1"/>
  <c r="D33"/>
  <c r="N8"/>
  <c r="D34"/>
  <c r="Q3"/>
  <c r="D47"/>
  <c r="D16"/>
  <c r="D27"/>
  <c r="D17"/>
  <c r="D12"/>
  <c r="D32"/>
  <c r="D29"/>
  <c r="D22"/>
  <c r="D36"/>
  <c r="D26"/>
  <c r="D45"/>
  <c r="D41"/>
  <c r="D28"/>
  <c r="D14"/>
  <c r="M8"/>
  <c r="D18"/>
  <c r="D31"/>
  <c r="D35"/>
  <c r="M9"/>
  <c r="N9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<sst xmlns="http://schemas.openxmlformats.org/spreadsheetml/2006/main" count="92" uniqueCount="59">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</sst>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876.25254041972448</c:v>
                </c:pt>
                <c:pt idx="1">
                  <c:v>747.12298501874977</c:v>
                </c:pt>
                <c:pt idx="2">
                  <c:v>876.84749228050657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876.25254041972448</v>
          </cell>
        </row>
      </sheetData>
      <sheetData sheetId="1">
        <row r="4">
          <cell r="J4">
            <v>747.12298501874977</v>
          </cell>
        </row>
      </sheetData>
      <sheetData sheetId="2">
        <row r="2">
          <cell r="Y2">
            <v>64.45</v>
          </cell>
        </row>
      </sheetData>
      <sheetData sheetId="3">
        <row r="4">
          <cell r="J4">
            <v>0.89521640192552232</v>
          </cell>
        </row>
      </sheetData>
      <sheetData sheetId="4">
        <row r="46">
          <cell r="M46">
            <v>76.27000000000001</v>
          </cell>
          <cell r="O46">
            <v>0.58057414094239768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27.10896868112982</v>
          </cell>
        </row>
      </sheetData>
      <sheetData sheetId="8">
        <row r="4">
          <cell r="J4">
            <v>9.7619465805402754</v>
          </cell>
        </row>
      </sheetData>
      <sheetData sheetId="9">
        <row r="4">
          <cell r="J4">
            <v>21.357380539271908</v>
          </cell>
        </row>
      </sheetData>
      <sheetData sheetId="10">
        <row r="4">
          <cell r="J4">
            <v>12.535577973646683</v>
          </cell>
        </row>
      </sheetData>
      <sheetData sheetId="11">
        <row r="4">
          <cell r="J4">
            <v>25.904997488444415</v>
          </cell>
        </row>
      </sheetData>
      <sheetData sheetId="12">
        <row r="4">
          <cell r="J4">
            <v>2.5056851989346849</v>
          </cell>
        </row>
      </sheetData>
      <sheetData sheetId="13">
        <row r="4">
          <cell r="J4">
            <v>129.84808068614262</v>
          </cell>
        </row>
      </sheetData>
      <sheetData sheetId="14">
        <row r="4">
          <cell r="J4">
            <v>4.3389859513131182</v>
          </cell>
        </row>
      </sheetData>
      <sheetData sheetId="15">
        <row r="4">
          <cell r="J4">
            <v>23.215606363657898</v>
          </cell>
        </row>
      </sheetData>
      <sheetData sheetId="16">
        <row r="4">
          <cell r="J4">
            <v>4.421303393708846</v>
          </cell>
        </row>
      </sheetData>
      <sheetData sheetId="17">
        <row r="4">
          <cell r="J4">
            <v>5.0551188906486786</v>
          </cell>
        </row>
      </sheetData>
      <sheetData sheetId="18">
        <row r="4">
          <cell r="J4">
            <v>7.3440005543051399</v>
          </cell>
        </row>
      </sheetData>
      <sheetData sheetId="19">
        <row r="4">
          <cell r="J4">
            <v>4.7586964164819543</v>
          </cell>
        </row>
      </sheetData>
      <sheetData sheetId="20">
        <row r="4">
          <cell r="J4">
            <v>10.509819801187685</v>
          </cell>
        </row>
      </sheetData>
      <sheetData sheetId="21">
        <row r="4">
          <cell r="J4">
            <v>1.3942172648883873</v>
          </cell>
        </row>
      </sheetData>
      <sheetData sheetId="22">
        <row r="4">
          <cell r="J4">
            <v>29.256844200069327</v>
          </cell>
        </row>
      </sheetData>
      <sheetData sheetId="23">
        <row r="4">
          <cell r="J4">
            <v>34.506149399829539</v>
          </cell>
        </row>
      </sheetData>
      <sheetData sheetId="24">
        <row r="4">
          <cell r="J4">
            <v>29.605598115932793</v>
          </cell>
        </row>
      </sheetData>
      <sheetData sheetId="25">
        <row r="4">
          <cell r="J4">
            <v>24.785923581688518</v>
          </cell>
        </row>
      </sheetData>
      <sheetData sheetId="26">
        <row r="4">
          <cell r="J4">
            <v>3.7478580372683346</v>
          </cell>
        </row>
      </sheetData>
      <sheetData sheetId="27">
        <row r="4">
          <cell r="J4">
            <v>113.55962313438094</v>
          </cell>
        </row>
      </sheetData>
      <sheetData sheetId="28">
        <row r="4">
          <cell r="J4">
            <v>0.7112295415150931</v>
          </cell>
        </row>
      </sheetData>
      <sheetData sheetId="29">
        <row r="4">
          <cell r="J4">
            <v>5.6151535362123735</v>
          </cell>
        </row>
      </sheetData>
      <sheetData sheetId="30">
        <row r="4">
          <cell r="J4">
            <v>19.586702943227117</v>
          </cell>
        </row>
      </sheetData>
      <sheetData sheetId="31">
        <row r="4">
          <cell r="J4">
            <v>2.9929112607799091</v>
          </cell>
        </row>
      </sheetData>
      <sheetData sheetId="32">
        <row r="4">
          <cell r="J4">
            <v>3.354186654651</v>
          </cell>
        </row>
      </sheetData>
      <sheetData sheetId="33">
        <row r="4">
          <cell r="J4">
            <v>1.8468023444279296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100+15.37</f>
        <v>115.37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171.99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6.8134078028382866E-2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2524.2874781156279</v>
      </c>
      <c r="D7" s="20">
        <f>(C7*[1]Feuil1!$K$2-C4)/C4</f>
        <v>3.0095372815942996E-2</v>
      </c>
      <c r="E7" s="32">
        <f>C7-C7/(1+D7)</f>
        <v>73.749843707025775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876.25254041972448</v>
      </c>
    </row>
    <row r="9" spans="2:20">
      <c r="M9" s="17" t="str">
        <f>IF(C13&gt;C7*[2]Params!F8,B13,"Others")</f>
        <v>BTC</v>
      </c>
      <c r="N9" s="18">
        <f>IF(C13&gt;C7*0.1,C13,C7)</f>
        <v>747.12298501874977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876.84749228050657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876.25254041972448</v>
      </c>
      <c r="D12" s="30">
        <f>C12/$C$7</f>
        <v>0.34712866423353811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747.12298501874977</v>
      </c>
      <c r="D13" s="30">
        <f t="shared" ref="D13:D50" si="0">C13/$C$7</f>
        <v>0.29597381102427944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129.84808068614262</v>
      </c>
      <c r="D14" s="30">
        <f t="shared" si="0"/>
        <v>5.1439498001659374E-2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5</v>
      </c>
      <c r="C15" s="1">
        <f>H$2</f>
        <v>115.37</v>
      </c>
      <c r="D15" s="30">
        <f t="shared" si="0"/>
        <v>4.570398617439695E-2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24</v>
      </c>
      <c r="C16" s="1">
        <f>[2]SOL!J4</f>
        <v>113.55962313438094</v>
      </c>
      <c r="D16" s="30">
        <f t="shared" si="0"/>
        <v>4.4986802857792101E-2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3.0214466720302122E-2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64.45</v>
      </c>
      <c r="D18" s="30">
        <f>C18/$C$7</f>
        <v>2.5531957258731763E-2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1.5552903676924886E-2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34.506149399829539</v>
      </c>
      <c r="D20" s="30">
        <f t="shared" si="0"/>
        <v>1.3669659141037399E-2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57</v>
      </c>
      <c r="C21" s="9">
        <f>[2]MINA!$J$4</f>
        <v>29.605598115932793</v>
      </c>
      <c r="D21" s="30">
        <f t="shared" si="0"/>
        <v>1.1728298924983485E-2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49</v>
      </c>
      <c r="C22" s="1">
        <f>[2]LUNC!J4</f>
        <v>29.256844200069327</v>
      </c>
      <c r="D22" s="30">
        <f t="shared" si="0"/>
        <v>1.1590139575508834E-2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27.10896868112982</v>
      </c>
      <c r="D23" s="30">
        <f t="shared" si="0"/>
        <v>1.0739255697360815E-2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47</v>
      </c>
      <c r="C24" s="9">
        <f>[2]AVAX!$J$4</f>
        <v>25.904997488444415</v>
      </c>
      <c r="D24" s="30">
        <f t="shared" si="0"/>
        <v>1.0262300832622443E-2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24.785923581688518</v>
      </c>
      <c r="D25" s="30">
        <f t="shared" si="0"/>
        <v>9.8189781459404636E-3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23.215606363657898</v>
      </c>
      <c r="D26" s="30">
        <f t="shared" si="0"/>
        <v>9.1968947930559271E-3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21.357380539271908</v>
      </c>
      <c r="D27" s="30">
        <f t="shared" si="0"/>
        <v>8.4607560447968952E-3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7.923027853756948E-3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19.586702943227117</v>
      </c>
      <c r="D29" s="30">
        <f t="shared" si="0"/>
        <v>7.7592996491225811E-3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6.8771881770610301E-3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12.535577973646683</v>
      </c>
      <c r="D31" s="30">
        <f t="shared" si="0"/>
        <v>4.965986672407237E-3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10.509819801187685</v>
      </c>
      <c r="D32" s="30">
        <f t="shared" si="0"/>
        <v>4.1634797511388164E-3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9.7619465805402754</v>
      </c>
      <c r="D33" s="30">
        <f t="shared" si="0"/>
        <v>3.8672087332253993E-3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7.3440005543051399</v>
      </c>
      <c r="D34" s="30">
        <f t="shared" si="0"/>
        <v>2.9093360474883043E-3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5.6151535362123735</v>
      </c>
      <c r="D35" s="30">
        <f t="shared" si="0"/>
        <v>2.2244508935266227E-3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5.4</v>
      </c>
      <c r="D36" s="30">
        <f t="shared" si="0"/>
        <v>2.1392175205143761E-3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5.0551188906486786</v>
      </c>
      <c r="D37" s="30">
        <f t="shared" si="0"/>
        <v>2.00259238873312E-3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4.7586964164819543</v>
      </c>
      <c r="D38" s="30">
        <f t="shared" si="0"/>
        <v>1.8851642127679948E-3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4.421303393708846</v>
      </c>
      <c r="D39" s="30">
        <f t="shared" si="0"/>
        <v>1.7515054969132653E-3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4.3389859513131182</v>
      </c>
      <c r="D40" s="30">
        <f t="shared" si="0"/>
        <v>1.7188953274656961E-3</v>
      </c>
    </row>
    <row r="41" spans="2:14">
      <c r="B41" s="22" t="s">
        <v>56</v>
      </c>
      <c r="C41" s="9">
        <f>[2]SHIB!$J$4</f>
        <v>3.7478580372683346</v>
      </c>
      <c r="D41" s="30">
        <f t="shared" si="0"/>
        <v>1.4847191810601929E-3</v>
      </c>
    </row>
    <row r="42" spans="2:14">
      <c r="B42" s="22" t="s">
        <v>50</v>
      </c>
      <c r="C42" s="9">
        <f>[2]KAVA!$J$4</f>
        <v>3.354186654651</v>
      </c>
      <c r="D42" s="30">
        <f t="shared" si="0"/>
        <v>1.3287657145749853E-3</v>
      </c>
    </row>
    <row r="43" spans="2:14">
      <c r="B43" s="22" t="s">
        <v>37</v>
      </c>
      <c r="C43" s="9">
        <f>[2]GRT!$J$4</f>
        <v>2.9929112607799091</v>
      </c>
      <c r="D43" s="30">
        <f t="shared" si="0"/>
        <v>1.1856459641491021E-3</v>
      </c>
    </row>
    <row r="44" spans="2:14">
      <c r="B44" s="22" t="s">
        <v>36</v>
      </c>
      <c r="C44" s="9">
        <f>[2]AMP!$J$4</f>
        <v>2.5056851989346849</v>
      </c>
      <c r="D44" s="30">
        <f t="shared" si="0"/>
        <v>9.9263068119530133E-4</v>
      </c>
    </row>
    <row r="45" spans="2:14">
      <c r="B45" s="22" t="s">
        <v>40</v>
      </c>
      <c r="C45" s="9">
        <f>[2]SHPING!$J$4</f>
        <v>1.8468023444279296</v>
      </c>
      <c r="D45" s="30">
        <f t="shared" si="0"/>
        <v>7.3161332076430584E-4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6.7218714774382616E-4</v>
      </c>
    </row>
    <row r="47" spans="2:14">
      <c r="B47" s="22" t="s">
        <v>23</v>
      </c>
      <c r="C47" s="9">
        <f>[2]LUNA!J4</f>
        <v>1.3942172648883873</v>
      </c>
      <c r="D47" s="30">
        <f t="shared" si="0"/>
        <v>5.5232111119497601E-4</v>
      </c>
    </row>
    <row r="48" spans="2:14">
      <c r="B48" s="7" t="s">
        <v>25</v>
      </c>
      <c r="C48" s="1">
        <f>[2]POLIS!J4</f>
        <v>0.89521640192552232</v>
      </c>
      <c r="D48" s="30">
        <f t="shared" si="0"/>
        <v>3.546412243797994E-4</v>
      </c>
    </row>
    <row r="49" spans="2:4">
      <c r="B49" s="22" t="s">
        <v>43</v>
      </c>
      <c r="C49" s="9">
        <f>[2]TRX!$J$4</f>
        <v>0.7112295415150931</v>
      </c>
      <c r="D49" s="30">
        <f t="shared" si="0"/>
        <v>2.817545733919433E-4</v>
      </c>
    </row>
    <row r="50" spans="2:4">
      <c r="B50" s="7" t="s">
        <v>28</v>
      </c>
      <c r="C50" s="1">
        <f>[2]ATLAS!O46</f>
        <v>0.58057414094239768</v>
      </c>
      <c r="D50" s="30">
        <f t="shared" si="0"/>
        <v>2.2999525449288142E-4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2023-05-24T22:34:41Z</dcterms:modified>
</cp:coreProperties>
</file>