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16" l="1"/>
  <c r="C7" l="1"/>
  <c r="D16" s="1"/>
  <c r="D38" l="1"/>
  <c r="D31"/>
  <c r="D18"/>
  <c r="N9"/>
  <c r="D46"/>
  <c r="D21"/>
  <c r="D7"/>
  <c r="E7" s="1"/>
  <c r="M8"/>
  <c r="D26"/>
  <c r="D19"/>
  <c r="D22"/>
  <c r="D27"/>
  <c r="D40"/>
  <c r="D13"/>
  <c r="D34"/>
  <c r="D39"/>
  <c r="D41"/>
  <c r="D43"/>
  <c r="D36"/>
  <c r="D32"/>
  <c r="D24"/>
  <c r="D44"/>
  <c r="D23"/>
  <c r="D28"/>
  <c r="D30"/>
  <c r="D48"/>
  <c r="D47"/>
  <c r="D15"/>
  <c r="D17"/>
  <c r="D33"/>
  <c r="N8"/>
  <c r="Q3"/>
  <c r="D37"/>
  <c r="D50"/>
  <c r="D12"/>
  <c r="D14"/>
  <c r="D42"/>
  <c r="D45"/>
  <c r="D49"/>
  <c r="D25"/>
  <c r="D20"/>
  <c r="M9"/>
  <c r="D29"/>
  <c r="D35"/>
  <c r="N10" l="1"/>
  <c r="M10"/>
  <c r="N11" l="1"/>
  <c r="M11"/>
  <c r="N12" l="1"/>
  <c r="M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<sst xmlns="http://schemas.openxmlformats.org/spreadsheetml/2006/main" count="97" uniqueCount="60">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</sst>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865.6794162518072</c:v>
                </c:pt>
                <c:pt idx="1">
                  <c:v>774.76247867634038</c:v>
                </c:pt>
                <c:pt idx="2">
                  <c:v>169.37714700593102</c:v>
                </c:pt>
                <c:pt idx="3">
                  <c:v>601.69783598328911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865.6794162518072</v>
          </cell>
        </row>
      </sheetData>
      <sheetData sheetId="1">
        <row r="4">
          <cell r="J4">
            <v>774.76247867634038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0.74517618260610929</v>
          </cell>
        </row>
      </sheetData>
      <sheetData sheetId="4">
        <row r="46">
          <cell r="M46">
            <v>70.349999999999994</v>
          </cell>
          <cell r="O46">
            <v>1.0501507981471701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27.103474321561755</v>
          </cell>
        </row>
      </sheetData>
      <sheetData sheetId="8">
        <row r="4">
          <cell r="J4">
            <v>6.2748150513187344</v>
          </cell>
        </row>
      </sheetData>
      <sheetData sheetId="9">
        <row r="4">
          <cell r="J4">
            <v>14.306549744763899</v>
          </cell>
        </row>
      </sheetData>
      <sheetData sheetId="10">
        <row r="4">
          <cell r="J4">
            <v>9.0641486981608086</v>
          </cell>
        </row>
      </sheetData>
      <sheetData sheetId="11">
        <row r="4">
          <cell r="J4">
            <v>28.437528612062977</v>
          </cell>
        </row>
      </sheetData>
      <sheetData sheetId="12">
        <row r="4">
          <cell r="J4">
            <v>1.9338059072906639</v>
          </cell>
        </row>
      </sheetData>
      <sheetData sheetId="13">
        <row r="4">
          <cell r="J4">
            <v>128.77979853844172</v>
          </cell>
        </row>
      </sheetData>
      <sheetData sheetId="14">
        <row r="4">
          <cell r="J4">
            <v>3.9340605272516331</v>
          </cell>
        </row>
      </sheetData>
      <sheetData sheetId="15">
        <row r="4">
          <cell r="J4">
            <v>27.199832697241941</v>
          </cell>
        </row>
      </sheetData>
      <sheetData sheetId="16">
        <row r="4">
          <cell r="J4">
            <v>3.2971925402744771</v>
          </cell>
        </row>
      </sheetData>
      <sheetData sheetId="17">
        <row r="4">
          <cell r="J4">
            <v>6.1819685401176256</v>
          </cell>
        </row>
      </sheetData>
      <sheetData sheetId="18">
        <row r="4">
          <cell r="J4">
            <v>7.7839869782205184</v>
          </cell>
        </row>
      </sheetData>
      <sheetData sheetId="19">
        <row r="4">
          <cell r="J4">
            <v>7.8655627137024302</v>
          </cell>
        </row>
      </sheetData>
      <sheetData sheetId="20">
        <row r="4">
          <cell r="J4">
            <v>10.85770762311574</v>
          </cell>
        </row>
      </sheetData>
      <sheetData sheetId="21">
        <row r="4">
          <cell r="J4">
            <v>1.1237215245572476</v>
          </cell>
        </row>
      </sheetData>
      <sheetData sheetId="22">
        <row r="4">
          <cell r="J4">
            <v>22.164002513085038</v>
          </cell>
        </row>
      </sheetData>
      <sheetData sheetId="23">
        <row r="4">
          <cell r="J4">
            <v>27.590137086613694</v>
          </cell>
        </row>
      </sheetData>
      <sheetData sheetId="24">
        <row r="4">
          <cell r="J4">
            <v>22.329476090654424</v>
          </cell>
        </row>
      </sheetData>
      <sheetData sheetId="25">
        <row r="4">
          <cell r="J4">
            <v>25.157011486474239</v>
          </cell>
        </row>
      </sheetData>
      <sheetData sheetId="26">
        <row r="4">
          <cell r="J4">
            <v>3.7224259619900306</v>
          </cell>
        </row>
      </sheetData>
      <sheetData sheetId="27">
        <row r="4">
          <cell r="J4">
            <v>169.37714700593102</v>
          </cell>
        </row>
      </sheetData>
      <sheetData sheetId="28">
        <row r="4">
          <cell r="J4">
            <v>0.71978598375762648</v>
          </cell>
        </row>
      </sheetData>
      <sheetData sheetId="29">
        <row r="4">
          <cell r="J4">
            <v>8.1203726018621172</v>
          </cell>
        </row>
      </sheetData>
      <sheetData sheetId="30">
        <row r="4">
          <cell r="J4">
            <v>17.997402158640021</v>
          </cell>
        </row>
      </sheetData>
      <sheetData sheetId="31">
        <row r="4">
          <cell r="J4">
            <v>3.8051682720010254</v>
          </cell>
        </row>
      </sheetData>
      <sheetData sheetId="32">
        <row r="4">
          <cell r="J4">
            <v>2.0565229111530363</v>
          </cell>
        </row>
      </sheetData>
      <sheetData sheetId="33">
        <row r="4">
          <cell r="J4">
            <v>1.3037900846354475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1.7530004584181823E-2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2432.9714116837808</v>
      </c>
      <c r="D7" s="20">
        <f>(C7*[1]Feuil1!$K$2-C4)/C4</f>
        <v>-7.5186305500317185E-2</v>
      </c>
      <c r="E7" s="31">
        <f>C7-C7/(1+D7)</f>
        <v>-197.7978190854501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865.6794162518072</v>
      </c>
    </row>
    <row r="9" spans="2:20">
      <c r="M9" s="17" t="str">
        <f>IF(C13&gt;C7*[2]Params!F8,B13,"Others")</f>
        <v>BTC</v>
      </c>
      <c r="N9" s="18">
        <f>IF(C13&gt;C7*0.1,C13,C7)</f>
        <v>774.76247867634038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169.37714700593102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601.69783598328911</v>
      </c>
    </row>
    <row r="12" spans="2:20">
      <c r="B12" s="7" t="s">
        <v>19</v>
      </c>
      <c r="C12" s="1">
        <f>[2]ETH!J4</f>
        <v>865.6794162518072</v>
      </c>
      <c r="D12" s="20">
        <f>C12/$C$7</f>
        <v>0.35581158582241557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774.76247867634038</v>
      </c>
      <c r="D13" s="20">
        <f t="shared" ref="D13:D50" si="0">C13/$C$7</f>
        <v>0.31844290276314935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169.37714700593102</v>
      </c>
      <c r="D14" s="20">
        <f t="shared" si="0"/>
        <v>6.9617401253683694E-2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128.77979853844172</v>
      </c>
      <c r="D15" s="20">
        <f t="shared" si="0"/>
        <v>5.2931077578637631E-2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2.8915259613064272E-2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2.8422035568491752E-2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28.437528612062977</v>
      </c>
      <c r="D18" s="20">
        <f>C18/$C$7</f>
        <v>1.1688394066407169E-2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27.590137086613694</v>
      </c>
      <c r="D19" s="20">
        <f>C19/$C$7</f>
        <v>1.1340099170141688E-2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27.199832697241941</v>
      </c>
      <c r="D20" s="20">
        <f t="shared" si="0"/>
        <v>1.1179676245524734E-2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27.103474321561755</v>
      </c>
      <c r="D21" s="20">
        <f t="shared" si="0"/>
        <v>1.1140071022373551E-2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25.157011486474239</v>
      </c>
      <c r="D22" s="20">
        <f t="shared" si="0"/>
        <v>1.034003579559691E-2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22.164002513085038</v>
      </c>
      <c r="D23" s="20">
        <f t="shared" si="0"/>
        <v>9.1098491361828408E-3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22.329476090654424</v>
      </c>
      <c r="D24" s="20">
        <f t="shared" si="0"/>
        <v>9.1778620921817225E-3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5.3432604828690198E-3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17.997402158640021</v>
      </c>
      <c r="D26" s="20">
        <f t="shared" si="0"/>
        <v>7.3972929037356017E-3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14.306549744763899</v>
      </c>
      <c r="D27" s="20">
        <f t="shared" si="0"/>
        <v>5.8802786074920619E-3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6.769500011757904E-3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5.1952932694972623E-3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5.5652113029266556E-3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10.85770762311574</v>
      </c>
      <c r="D31" s="20">
        <f t="shared" si="0"/>
        <v>4.4627353905492342E-3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9.0641486981608086</v>
      </c>
      <c r="D32" s="20">
        <f t="shared" si="0"/>
        <v>3.7255467345947168E-3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8.1203726018621172</v>
      </c>
      <c r="D33" s="20">
        <f t="shared" si="0"/>
        <v>3.337635848438626E-3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7.8655627137024302</v>
      </c>
      <c r="D34" s="20">
        <f t="shared" si="0"/>
        <v>3.2329038787426313E-3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7.7839869782205184</v>
      </c>
      <c r="D35" s="20">
        <f t="shared" si="0"/>
        <v>3.1993746169148253E-3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6.2748150513187344</v>
      </c>
      <c r="D36" s="20">
        <f t="shared" si="0"/>
        <v>2.5790747154633181E-3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6.1819685401176256</v>
      </c>
      <c r="D37" s="20">
        <f t="shared" si="0"/>
        <v>2.5409129389807688E-3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2.2195082005763622E-3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3.9340605272516331</v>
      </c>
      <c r="D39" s="20">
        <f t="shared" si="0"/>
        <v>1.6169777040368086E-3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3.8051682720010254</v>
      </c>
      <c r="D40" s="20">
        <f t="shared" si="0"/>
        <v>1.5640004044961595E-3</v>
      </c>
    </row>
    <row r="41" spans="2:14">
      <c r="B41" s="22" t="s">
        <v>56</v>
      </c>
      <c r="C41" s="9">
        <f>[2]SHIB!$J$4</f>
        <v>3.7224259619900306</v>
      </c>
      <c r="D41" s="20">
        <f t="shared" si="0"/>
        <v>1.529991657162079E-3</v>
      </c>
    </row>
    <row r="42" spans="2:14">
      <c r="B42" s="22" t="s">
        <v>33</v>
      </c>
      <c r="C42" s="1">
        <f>[2]EGLD!$J$4</f>
        <v>3.2971925402744771</v>
      </c>
      <c r="D42" s="20">
        <f t="shared" si="0"/>
        <v>1.3552122003737794E-3</v>
      </c>
    </row>
    <row r="43" spans="2:14">
      <c r="B43" s="22" t="s">
        <v>50</v>
      </c>
      <c r="C43" s="9">
        <f>[2]KAVA!$J$4</f>
        <v>2.0565229111530363</v>
      </c>
      <c r="D43" s="20">
        <f t="shared" si="0"/>
        <v>8.4527212332913661E-4</v>
      </c>
    </row>
    <row r="44" spans="2:14">
      <c r="B44" s="22" t="s">
        <v>36</v>
      </c>
      <c r="C44" s="9">
        <f>[2]AMP!$J$4</f>
        <v>1.9338059072906639</v>
      </c>
      <c r="D44" s="20">
        <f t="shared" si="0"/>
        <v>7.9483297584345203E-4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6.9741616849731253E-4</v>
      </c>
    </row>
    <row r="46" spans="2:14">
      <c r="B46" s="22" t="s">
        <v>40</v>
      </c>
      <c r="C46" s="9">
        <f>[2]SHPING!$J$4</f>
        <v>1.3037900846354475</v>
      </c>
      <c r="D46" s="20">
        <f t="shared" si="0"/>
        <v>5.3588384901454163E-4</v>
      </c>
    </row>
    <row r="47" spans="2:14">
      <c r="B47" s="22" t="s">
        <v>23</v>
      </c>
      <c r="C47" s="9">
        <f>[2]LUNA!J4</f>
        <v>1.1237215245572476</v>
      </c>
      <c r="D47" s="20">
        <f t="shared" si="0"/>
        <v>4.6187206276277463E-4</v>
      </c>
    </row>
    <row r="48" spans="2:14">
      <c r="B48" s="7" t="s">
        <v>28</v>
      </c>
      <c r="C48" s="1">
        <f>[2]ATLAS!O46</f>
        <v>1.0501507981471701</v>
      </c>
      <c r="D48" s="20">
        <f t="shared" si="0"/>
        <v>4.3163302006101037E-4</v>
      </c>
    </row>
    <row r="49" spans="2:4">
      <c r="B49" s="7" t="s">
        <v>25</v>
      </c>
      <c r="C49" s="1">
        <f>[2]POLIS!J4</f>
        <v>0.74517618260610929</v>
      </c>
      <c r="D49" s="20">
        <f t="shared" si="0"/>
        <v>3.0628234225341637E-4</v>
      </c>
    </row>
    <row r="50" spans="2:4">
      <c r="B50" s="22" t="s">
        <v>43</v>
      </c>
      <c r="C50" s="9">
        <f>[2]TRX!$J$4</f>
        <v>0.71978598375762648</v>
      </c>
      <c r="D50" s="20">
        <f t="shared" si="0"/>
        <v>2.9584646177962523E-4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2023-08-23T20:06:19Z</dcterms:modified>
</cp:coreProperties>
</file>