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l="1"/>
  <c r="D15" s="1"/>
  <c r="D42" l="1"/>
  <c r="D31"/>
  <c r="N9"/>
  <c r="D12"/>
  <c r="D50"/>
  <c r="D36"/>
  <c r="D21"/>
  <c r="D35"/>
  <c r="D48"/>
  <c r="N8"/>
  <c r="D14"/>
  <c r="D41"/>
  <c r="M8"/>
  <c r="D19"/>
  <c r="D22"/>
  <c r="D29"/>
  <c r="D39"/>
  <c r="M9"/>
  <c r="M10" s="1"/>
  <c r="D45"/>
  <c r="D34"/>
  <c r="D37"/>
  <c r="D7"/>
  <c r="E7" s="1"/>
  <c r="D17"/>
  <c r="D28"/>
  <c r="D25"/>
  <c r="D40"/>
  <c r="D32"/>
  <c r="D43"/>
  <c r="D46"/>
  <c r="D13"/>
  <c r="D18"/>
  <c r="D47"/>
  <c r="D44"/>
  <c r="D23"/>
  <c r="D33"/>
  <c r="D49"/>
  <c r="D16"/>
  <c r="D38"/>
  <c r="Q3"/>
  <c r="D24"/>
  <c r="D26"/>
  <c r="D30"/>
  <c r="D27"/>
  <c r="D20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<sst xmlns="http://schemas.openxmlformats.org/spreadsheetml/2006/main" count="92" uniqueCount="59">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</sst>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849.25252598655698</c:v>
                </c:pt>
                <c:pt idx="1">
                  <c:v>753.14125406883716</c:v>
                </c:pt>
                <c:pt idx="2">
                  <c:v>680.61841085341894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849.25252598655698</v>
          </cell>
        </row>
      </sheetData>
      <sheetData sheetId="1">
        <row r="4">
          <cell r="J4">
            <v>753.14125406883716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0.98759983932546525</v>
          </cell>
        </row>
      </sheetData>
      <sheetData sheetId="4">
        <row r="46">
          <cell r="M46">
            <v>76.27000000000001</v>
          </cell>
          <cell r="O46">
            <v>0.78560909886109975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22.143192447883472</v>
          </cell>
        </row>
      </sheetData>
      <sheetData sheetId="8">
        <row r="4">
          <cell r="J4">
            <v>7.3395493521223338</v>
          </cell>
        </row>
      </sheetData>
      <sheetData sheetId="9">
        <row r="4">
          <cell r="J4">
            <v>14.850807197690731</v>
          </cell>
        </row>
      </sheetData>
      <sheetData sheetId="10">
        <row r="4">
          <cell r="J4">
            <v>10.538986983443936</v>
          </cell>
        </row>
      </sheetData>
      <sheetData sheetId="11">
        <row r="4">
          <cell r="J4">
            <v>25.156085855449167</v>
          </cell>
        </row>
      </sheetData>
      <sheetData sheetId="12">
        <row r="4">
          <cell r="J4">
            <v>1.9260454559750937</v>
          </cell>
        </row>
      </sheetData>
      <sheetData sheetId="13">
        <row r="4">
          <cell r="J4">
            <v>115.98116666953904</v>
          </cell>
        </row>
      </sheetData>
      <sheetData sheetId="14">
        <row r="4">
          <cell r="J4">
            <v>3.7998533520045532</v>
          </cell>
        </row>
      </sheetData>
      <sheetData sheetId="15">
        <row r="4">
          <cell r="J4">
            <v>23.112680323358781</v>
          </cell>
        </row>
      </sheetData>
      <sheetData sheetId="16">
        <row r="4">
          <cell r="J4">
            <v>3.7439514604508286</v>
          </cell>
        </row>
      </sheetData>
      <sheetData sheetId="17">
        <row r="4">
          <cell r="J4">
            <v>4.7293766707516953</v>
          </cell>
        </row>
      </sheetData>
      <sheetData sheetId="18">
        <row r="4">
          <cell r="J4">
            <v>6.8895425540078064</v>
          </cell>
        </row>
      </sheetData>
      <sheetData sheetId="19">
        <row r="4">
          <cell r="J4">
            <v>4.8073440125173823</v>
          </cell>
        </row>
      </sheetData>
      <sheetData sheetId="20">
        <row r="4">
          <cell r="J4">
            <v>11.897387310378129</v>
          </cell>
        </row>
      </sheetData>
      <sheetData sheetId="21">
        <row r="4">
          <cell r="J4">
            <v>1.1405694418825589</v>
          </cell>
        </row>
      </sheetData>
      <sheetData sheetId="22">
        <row r="4">
          <cell r="J4">
            <v>31.404027680842805</v>
          </cell>
        </row>
      </sheetData>
      <sheetData sheetId="23">
        <row r="4">
          <cell r="J4">
            <v>24.816539951453933</v>
          </cell>
        </row>
      </sheetData>
      <sheetData sheetId="24">
        <row r="4">
          <cell r="J4">
            <v>22.228212736675133</v>
          </cell>
        </row>
      </sheetData>
      <sheetData sheetId="25">
        <row r="4">
          <cell r="J4">
            <v>20.678428983497966</v>
          </cell>
        </row>
      </sheetData>
      <sheetData sheetId="26">
        <row r="4">
          <cell r="J4">
            <v>2.9882770443825595</v>
          </cell>
        </row>
      </sheetData>
      <sheetData sheetId="27">
        <row r="4">
          <cell r="J4">
            <v>108.34379940582998</v>
          </cell>
        </row>
      </sheetData>
      <sheetData sheetId="28">
        <row r="4">
          <cell r="J4">
            <v>0.65211707419934994</v>
          </cell>
        </row>
      </sheetData>
      <sheetData sheetId="29">
        <row r="4">
          <cell r="J4">
            <v>6.5491662721673451</v>
          </cell>
        </row>
      </sheetData>
      <sheetData sheetId="30">
        <row r="4">
          <cell r="J4">
            <v>20.442164985358449</v>
          </cell>
        </row>
      </sheetData>
      <sheetData sheetId="31">
        <row r="4">
          <cell r="J4">
            <v>4.0197788218891137</v>
          </cell>
        </row>
      </sheetData>
      <sheetData sheetId="32">
        <row r="4">
          <cell r="J4">
            <v>2.2346578880280994</v>
          </cell>
        </row>
      </sheetData>
      <sheetData sheetId="33">
        <row r="4">
          <cell r="J4">
            <v>1.6819672361546703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1.4705898560167375E-2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2304.9254597615159</v>
      </c>
      <c r="D7" s="20">
        <f>(C7*[1]Feuil1!$K$2-C4)/C4</f>
        <v>-5.9420501282049225E-2</v>
      </c>
      <c r="E7" s="32">
        <f>C7-C7/(1+D7)</f>
        <v>-145.61217464708625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849.25252598655698</v>
      </c>
    </row>
    <row r="9" spans="2:20">
      <c r="M9" s="17" t="str">
        <f>IF(C13&gt;C7*[2]Params!F8,B13,"Others")</f>
        <v>BTC</v>
      </c>
      <c r="N9" s="18">
        <f>IF(C13&gt;C7*0.1,C13,C7)</f>
        <v>753.14125406883716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680.61841085341894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849.25252598655698</v>
      </c>
      <c r="D12" s="30">
        <f>C12/$C$7</f>
        <v>0.36845118890500983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753.14125406883716</v>
      </c>
      <c r="D13" s="30">
        <f t="shared" ref="D13:D50" si="0">C13/$C$7</f>
        <v>0.32675297627488681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115.98116666953904</v>
      </c>
      <c r="D14" s="30">
        <f t="shared" si="0"/>
        <v>5.031883620285893E-2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108.34379940582998</v>
      </c>
      <c r="D15" s="30">
        <f t="shared" si="0"/>
        <v>4.7005337611672707E-2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3.3090007174414848E-2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2.5770898468077119E-2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24.816539951453933</v>
      </c>
      <c r="D18" s="30">
        <f>C18/$C$7</f>
        <v>1.076674295316328E-2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31.404027680842805</v>
      </c>
      <c r="D19" s="30">
        <f>C19/$C$7</f>
        <v>1.3624747623765712E-2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6.7637762140963353E-3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25.156085855449167</v>
      </c>
      <c r="D21" s="30">
        <f t="shared" si="0"/>
        <v>1.0914056135269553E-2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22.143192447883472</v>
      </c>
      <c r="D22" s="30">
        <f t="shared" si="0"/>
        <v>9.6069017564561782E-3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22.228212736675133</v>
      </c>
      <c r="D23" s="30">
        <f t="shared" si="0"/>
        <v>9.6437881071325497E-3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23.112680323358781</v>
      </c>
      <c r="D24" s="30">
        <f t="shared" si="0"/>
        <v>1.0027517473710487E-2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20.678428983497966</v>
      </c>
      <c r="D25" s="30">
        <f t="shared" si="0"/>
        <v>8.9714089867520067E-3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20.442164985358449</v>
      </c>
      <c r="D26" s="30">
        <f t="shared" si="0"/>
        <v>8.8689050219756538E-3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14.850807197690731</v>
      </c>
      <c r="D27" s="30">
        <f t="shared" si="0"/>
        <v>6.4430748225703148E-3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8.6770701912717574E-3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7.074415326943864E-3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8.6770701912717576E-4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10.538986983443936</v>
      </c>
      <c r="D31" s="30">
        <f t="shared" si="0"/>
        <v>4.5723764900121215E-3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11.897387310378129</v>
      </c>
      <c r="D32" s="30">
        <f t="shared" si="0"/>
        <v>5.1617232392448462E-3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7.3395493521223338</v>
      </c>
      <c r="D33" s="30">
        <f t="shared" si="0"/>
        <v>3.1842892450334322E-3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6.8895425540078064</v>
      </c>
      <c r="D34" s="30">
        <f t="shared" si="0"/>
        <v>2.9890522163439712E-3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6.5491662721673451</v>
      </c>
      <c r="D35" s="30">
        <f t="shared" si="0"/>
        <v>2.8413787718952824E-3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4.8073440125173823</v>
      </c>
      <c r="D36" s="30">
        <f t="shared" si="0"/>
        <v>2.0856830715101672E-3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2.3428089516433748E-3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4.7293766707516953</v>
      </c>
      <c r="D38" s="30">
        <f t="shared" si="0"/>
        <v>2.0518566666537798E-3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3.7439514604508286</v>
      </c>
      <c r="D39" s="30">
        <f t="shared" si="0"/>
        <v>1.6243264807523122E-3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3.7998533520045532</v>
      </c>
      <c r="D40" s="30">
        <f t="shared" si="0"/>
        <v>1.6485797125941389E-3</v>
      </c>
    </row>
    <row r="41" spans="2:14">
      <c r="B41" s="22" t="s">
        <v>56</v>
      </c>
      <c r="C41" s="9">
        <f>[2]SHIB!$J$4</f>
        <v>2.9882770443825595</v>
      </c>
      <c r="D41" s="30">
        <f t="shared" si="0"/>
        <v>1.296474483253679E-3</v>
      </c>
    </row>
    <row r="42" spans="2:14">
      <c r="B42" s="22" t="s">
        <v>37</v>
      </c>
      <c r="C42" s="9">
        <f>[2]GRT!$J$4</f>
        <v>4.0197788218891137</v>
      </c>
      <c r="D42" s="30">
        <f t="shared" si="0"/>
        <v>1.7439951495459767E-3</v>
      </c>
    </row>
    <row r="43" spans="2:14">
      <c r="B43" s="22" t="s">
        <v>50</v>
      </c>
      <c r="C43" s="9">
        <f>[2]KAVA!$J$4</f>
        <v>2.2346578880280994</v>
      </c>
      <c r="D43" s="30">
        <f t="shared" si="0"/>
        <v>9.6951416739494609E-4</v>
      </c>
    </row>
    <row r="44" spans="2:14">
      <c r="B44" s="22" t="s">
        <v>36</v>
      </c>
      <c r="C44" s="9">
        <f>[2]AMP!$J$4</f>
        <v>1.9260454559750937</v>
      </c>
      <c r="D44" s="30">
        <f t="shared" si="0"/>
        <v>8.3562158065379527E-4</v>
      </c>
    </row>
    <row r="45" spans="2:14">
      <c r="B45" s="22" t="s">
        <v>40</v>
      </c>
      <c r="C45" s="9">
        <f>[2]SHPING!$J$4</f>
        <v>1.6819672361546703</v>
      </c>
      <c r="D45" s="30">
        <f t="shared" si="0"/>
        <v>7.2972738837667164E-4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7.3615985836503466E-4</v>
      </c>
    </row>
    <row r="47" spans="2:14">
      <c r="B47" s="22" t="s">
        <v>23</v>
      </c>
      <c r="C47" s="9">
        <f>[2]LUNA!J4</f>
        <v>1.1405694418825589</v>
      </c>
      <c r="D47" s="30">
        <f t="shared" si="0"/>
        <v>4.9484005526173082E-4</v>
      </c>
    </row>
    <row r="48" spans="2:14">
      <c r="B48" s="7" t="s">
        <v>25</v>
      </c>
      <c r="C48" s="1">
        <f>[2]POLIS!J4</f>
        <v>0.98759983932546525</v>
      </c>
      <c r="D48" s="30">
        <f t="shared" si="0"/>
        <v>4.2847365633578858E-4</v>
      </c>
    </row>
    <row r="49" spans="2:4">
      <c r="B49" s="22" t="s">
        <v>43</v>
      </c>
      <c r="C49" s="9">
        <f>[2]TRX!$J$4</f>
        <v>0.65211707419934994</v>
      </c>
      <c r="D49" s="30">
        <f t="shared" si="0"/>
        <v>2.8292328128772659E-4</v>
      </c>
    </row>
    <row r="50" spans="2:4">
      <c r="B50" s="7" t="s">
        <v>28</v>
      </c>
      <c r="C50" s="1">
        <f>[2]ATLAS!O46</f>
        <v>0.78560909886109975</v>
      </c>
      <c r="D50" s="30">
        <f t="shared" si="0"/>
        <v>3.4083926468597578E-4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2023-06-16T22:28:11Z</dcterms:modified>
</cp:coreProperties>
</file>