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<sst xmlns="http://schemas.openxmlformats.org/spreadsheetml/2006/main" count="97" uniqueCount="60">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</sst>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847.51132091722707</c:v>
                </c:pt>
                <c:pt idx="1">
                  <c:v>760.65727814009654</c:v>
                </c:pt>
                <c:pt idx="2">
                  <c:v>163.97549475710983</c:v>
                </c:pt>
                <c:pt idx="3">
                  <c:v>595.48681666504206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847.51132091722707</v>
          </cell>
        </row>
      </sheetData>
      <sheetData sheetId="1">
        <row r="4">
          <cell r="J4">
            <v>760.65727814009654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0.78488831105632195</v>
          </cell>
        </row>
      </sheetData>
      <sheetData sheetId="4">
        <row r="46">
          <cell r="M46">
            <v>70.349999999999994</v>
          </cell>
          <cell r="O46">
            <v>1.0124424337484879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26.303958063872965</v>
          </cell>
        </row>
      </sheetData>
      <sheetData sheetId="8">
        <row r="4">
          <cell r="J4">
            <v>6.1712626914847792</v>
          </cell>
        </row>
      </sheetData>
      <sheetData sheetId="9">
        <row r="4">
          <cell r="J4">
            <v>14.227696662723256</v>
          </cell>
        </row>
      </sheetData>
      <sheetData sheetId="10">
        <row r="4">
          <cell r="J4">
            <v>9.035771619287436</v>
          </cell>
        </row>
      </sheetData>
      <sheetData sheetId="11">
        <row r="4">
          <cell r="J4">
            <v>27.974810843476671</v>
          </cell>
        </row>
      </sheetData>
      <sheetData sheetId="12">
        <row r="4">
          <cell r="J4">
            <v>1.9004805404691967</v>
          </cell>
        </row>
      </sheetData>
      <sheetData sheetId="13">
        <row r="4">
          <cell r="J4">
            <v>127.88187351280448</v>
          </cell>
        </row>
      </sheetData>
      <sheetData sheetId="14">
        <row r="4">
          <cell r="J4">
            <v>3.8704372588814415</v>
          </cell>
        </row>
      </sheetData>
      <sheetData sheetId="15">
        <row r="4">
          <cell r="J4">
            <v>26.679531204712532</v>
          </cell>
        </row>
      </sheetData>
      <sheetData sheetId="16">
        <row r="4">
          <cell r="J4">
            <v>3.2368351202378376</v>
          </cell>
        </row>
      </sheetData>
      <sheetData sheetId="17">
        <row r="4">
          <cell r="J4">
            <v>5.8979703312652481</v>
          </cell>
        </row>
      </sheetData>
      <sheetData sheetId="18">
        <row r="4">
          <cell r="J4">
            <v>7.5653312399061727</v>
          </cell>
        </row>
      </sheetData>
      <sheetData sheetId="19">
        <row r="4">
          <cell r="J4">
            <v>7.6466773913645341</v>
          </cell>
        </row>
      </sheetData>
      <sheetData sheetId="20">
        <row r="4">
          <cell r="J4">
            <v>10.684708726487147</v>
          </cell>
        </row>
      </sheetData>
      <sheetData sheetId="21">
        <row r="4">
          <cell r="J4">
            <v>1.097224574760304</v>
          </cell>
        </row>
      </sheetData>
      <sheetData sheetId="22">
        <row r="4">
          <cell r="J4">
            <v>21.903216820995684</v>
          </cell>
        </row>
      </sheetData>
      <sheetData sheetId="23">
        <row r="4">
          <cell r="J4">
            <v>27.30648342018468</v>
          </cell>
        </row>
      </sheetData>
      <sheetData sheetId="24">
        <row r="4">
          <cell r="J4">
            <v>21.96369928483719</v>
          </cell>
        </row>
      </sheetData>
      <sheetData sheetId="25">
        <row r="4">
          <cell r="J4">
            <v>24.19217872782432</v>
          </cell>
        </row>
      </sheetData>
      <sheetData sheetId="26">
        <row r="4">
          <cell r="J4">
            <v>3.6168748781399009</v>
          </cell>
        </row>
      </sheetData>
      <sheetData sheetId="27">
        <row r="4">
          <cell r="J4">
            <v>163.97549475710983</v>
          </cell>
        </row>
      </sheetData>
      <sheetData sheetId="28">
        <row r="4">
          <cell r="J4">
            <v>0.70977174109971786</v>
          </cell>
        </row>
      </sheetData>
      <sheetData sheetId="29">
        <row r="4">
          <cell r="J4">
            <v>8.0160691367385795</v>
          </cell>
        </row>
      </sheetData>
      <sheetData sheetId="30">
        <row r="4">
          <cell r="J4">
            <v>17.615139728194904</v>
          </cell>
        </row>
      </sheetData>
      <sheetData sheetId="31">
        <row r="4">
          <cell r="J4">
            <v>3.7168092668130615</v>
          </cell>
        </row>
      </sheetData>
      <sheetData sheetId="32">
        <row r="4">
          <cell r="J4">
            <v>2.0247160993853841</v>
          </cell>
        </row>
      </sheetData>
      <sheetData sheetId="33">
        <row r="4">
          <cell r="J4">
            <v>1.3288925687865309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1.7854476798813766E-2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2388.7566396139719</v>
      </c>
      <c r="D7" s="20">
        <f>(C7*[1]Feuil1!$K$2-C4)/C4</f>
        <v>-9.1993090205215289E-2</v>
      </c>
      <c r="E7" s="31">
        <f>C7-C7/(1+D7)</f>
        <v>-242.01259115525863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847.51132091722707</v>
      </c>
    </row>
    <row r="9" spans="2:20">
      <c r="M9" s="17" t="str">
        <f>IF(C13&gt;C7*[2]Params!F8,B13,"Others")</f>
        <v>BTC</v>
      </c>
      <c r="N9" s="18">
        <f>IF(C13&gt;C7*0.1,C13,C7)</f>
        <v>760.65727814009654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163.97549475710983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595.48681666504206</v>
      </c>
    </row>
    <row r="12" spans="2:20">
      <c r="B12" s="7" t="s">
        <v>19</v>
      </c>
      <c r="C12" s="1">
        <f>[2]ETH!J4</f>
        <v>847.51132091722707</v>
      </c>
      <c r="D12" s="20">
        <f>C12/$C$7</f>
        <v>0.35479182218167971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760.65727814009654</v>
      </c>
      <c r="D13" s="20">
        <f t="shared" ref="D13:D50" si="0">C13/$C$7</f>
        <v>0.31843230303402542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163.97549475710983</v>
      </c>
      <c r="D14" s="20">
        <f t="shared" si="0"/>
        <v>6.8644704964005293E-2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127.88187351280448</v>
      </c>
      <c r="D15" s="20">
        <f t="shared" si="0"/>
        <v>5.3534910753181814E-2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2.9450467591947208E-2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2.894811420018692E-2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27.974810843476671</v>
      </c>
      <c r="D18" s="20">
        <f>C18/$C$7</f>
        <v>1.1711034259227621E-2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27.30648342018468</v>
      </c>
      <c r="D19" s="20">
        <f>C19/$C$7</f>
        <v>1.1431253802646663E-2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26.679531204712532</v>
      </c>
      <c r="D20" s="20">
        <f t="shared" si="0"/>
        <v>1.1168794159384944E-2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26.303958063872965</v>
      </c>
      <c r="D21" s="20">
        <f t="shared" si="0"/>
        <v>1.1011568791755924E-2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24.19217872782432</v>
      </c>
      <c r="D22" s="20">
        <f t="shared" si="0"/>
        <v>1.0127519198328142E-2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21.903216820995684</v>
      </c>
      <c r="D23" s="20">
        <f t="shared" si="0"/>
        <v>9.1692960504069134E-3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21.96369928483719</v>
      </c>
      <c r="D24" s="20">
        <f t="shared" si="0"/>
        <v>9.1946156927842481E-3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5.4421617440698466E-3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17.615139728194904</v>
      </c>
      <c r="D26" s="20">
        <f t="shared" si="0"/>
        <v>7.3741876573251717E-3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14.227696662723256</v>
      </c>
      <c r="D27" s="20">
        <f t="shared" si="0"/>
        <v>5.9561097295463645E-3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6.8948003019100286E-3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5.2914557265417595E-3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5.6682207703619789E-3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10.684708726487147</v>
      </c>
      <c r="D31" s="20">
        <f t="shared" si="0"/>
        <v>4.4729163906013537E-3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9.035771619287436</v>
      </c>
      <c r="D32" s="20">
        <f t="shared" si="0"/>
        <v>3.782625433433703E-3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8.0160691367385795</v>
      </c>
      <c r="D33" s="20">
        <f t="shared" si="0"/>
        <v>3.3557495995213617E-3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7.6466773913645341</v>
      </c>
      <c r="D34" s="20">
        <f t="shared" si="0"/>
        <v>3.2011119360406061E-3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7.5653312399061727</v>
      </c>
      <c r="D35" s="20">
        <f t="shared" si="0"/>
        <v>3.167058173464144E-3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6.1712626914847792</v>
      </c>
      <c r="D36" s="20">
        <f t="shared" si="0"/>
        <v>2.5834622870926143E-3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5.8979703312652481</v>
      </c>
      <c r="D37" s="20">
        <f t="shared" si="0"/>
        <v>2.4690545003438996E-3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2.2605902629213213E-3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3.8704372588814415</v>
      </c>
      <c r="D39" s="20">
        <f t="shared" si="0"/>
        <v>1.620272737162088E-3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3.7168092668130615</v>
      </c>
      <c r="D40" s="20">
        <f t="shared" si="0"/>
        <v>1.5559597847580261E-3</v>
      </c>
    </row>
    <row r="41" spans="2:14">
      <c r="B41" s="22" t="s">
        <v>56</v>
      </c>
      <c r="C41" s="9">
        <f>[2]SHIB!$J$4</f>
        <v>3.6168748781399009</v>
      </c>
      <c r="D41" s="20">
        <f t="shared" si="0"/>
        <v>1.5141244688384814E-3</v>
      </c>
    </row>
    <row r="42" spans="2:14">
      <c r="B42" s="22" t="s">
        <v>33</v>
      </c>
      <c r="C42" s="1">
        <f>[2]EGLD!$J$4</f>
        <v>3.2368351202378376</v>
      </c>
      <c r="D42" s="20">
        <f t="shared" si="0"/>
        <v>1.3550292510169295E-3</v>
      </c>
    </row>
    <row r="43" spans="2:14">
      <c r="B43" s="22" t="s">
        <v>50</v>
      </c>
      <c r="C43" s="9">
        <f>[2]KAVA!$J$4</f>
        <v>2.0247160993853841</v>
      </c>
      <c r="D43" s="20">
        <f t="shared" si="0"/>
        <v>8.4760249989826615E-4</v>
      </c>
    </row>
    <row r="44" spans="2:14">
      <c r="B44" s="22" t="s">
        <v>36</v>
      </c>
      <c r="C44" s="9">
        <f>[2]AMP!$J$4</f>
        <v>1.9004805404691967</v>
      </c>
      <c r="D44" s="20">
        <f t="shared" si="0"/>
        <v>7.9559403789928066E-4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7.1032501673096572E-4</v>
      </c>
    </row>
    <row r="46" spans="2:14">
      <c r="B46" s="22" t="s">
        <v>40</v>
      </c>
      <c r="C46" s="9">
        <f>[2]SHPING!$J$4</f>
        <v>1.3288925687865309</v>
      </c>
      <c r="D46" s="20">
        <f t="shared" si="0"/>
        <v>5.5631140767913587E-4</v>
      </c>
    </row>
    <row r="47" spans="2:14">
      <c r="B47" s="22" t="s">
        <v>23</v>
      </c>
      <c r="C47" s="9">
        <f>[2]LUNA!J4</f>
        <v>1.097224574760304</v>
      </c>
      <c r="D47" s="20">
        <f t="shared" si="0"/>
        <v>4.5932873887798712E-4</v>
      </c>
    </row>
    <row r="48" spans="2:14">
      <c r="B48" s="7" t="s">
        <v>28</v>
      </c>
      <c r="C48" s="1">
        <f>[2]ATLAS!O46</f>
        <v>1.0124424337484879</v>
      </c>
      <c r="D48" s="20">
        <f t="shared" si="0"/>
        <v>4.2383657546299933E-4</v>
      </c>
    </row>
    <row r="49" spans="2:4">
      <c r="B49" s="7" t="s">
        <v>25</v>
      </c>
      <c r="C49" s="1">
        <f>[2]POLIS!J4</f>
        <v>0.78488831105632195</v>
      </c>
      <c r="D49" s="20">
        <f t="shared" si="0"/>
        <v>3.2857608767679304E-4</v>
      </c>
    </row>
    <row r="50" spans="2:4">
      <c r="B50" s="22" t="s">
        <v>43</v>
      </c>
      <c r="C50" s="9">
        <f>[2]TRX!$J$4</f>
        <v>0.70977174109971786</v>
      </c>
      <c r="D50" s="20">
        <f t="shared" si="0"/>
        <v>2.9713020126421021E-4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2023-08-23T07:29:31Z</dcterms:modified>
</cp:coreProperties>
</file>