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N2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<sst xmlns="http://schemas.openxmlformats.org/spreadsheetml/2006/main" count="107" uniqueCount="67">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</sst>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1472.1424512363637</c:v>
                </c:pt>
                <c:pt idx="1">
                  <c:v>1362.6995457237672</c:v>
                </c:pt>
                <c:pt idx="2">
                  <c:v>548.64</c:v>
                </c:pt>
                <c:pt idx="3">
                  <c:v>271.52291994106514</c:v>
                </c:pt>
                <c:pt idx="4">
                  <c:v>1031.1604912580397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1472.1424512363637</v>
          </cell>
        </row>
      </sheetData>
      <sheetData sheetId="1">
        <row r="4">
          <cell r="J4">
            <v>1362.6995457237672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2.6052749806865965</v>
          </cell>
        </row>
      </sheetData>
      <sheetData sheetId="4">
        <row r="47">
          <cell r="M47">
            <v>111.75</v>
          </cell>
          <cell r="O47">
            <v>2.4826751111210221</v>
          </cell>
        </row>
      </sheetData>
      <sheetData sheetId="5">
        <row r="4">
          <cell r="C4">
            <v>-72.666666666666671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2.5440614437841922</v>
          </cell>
        </row>
      </sheetData>
      <sheetData sheetId="8">
        <row r="4">
          <cell r="J4">
            <v>41.792701495966305</v>
          </cell>
        </row>
      </sheetData>
      <sheetData sheetId="9">
        <row r="4">
          <cell r="J4">
            <v>10.116938918646177</v>
          </cell>
        </row>
      </sheetData>
      <sheetData sheetId="10">
        <row r="4">
          <cell r="J4">
            <v>19.955156804576859</v>
          </cell>
        </row>
      </sheetData>
      <sheetData sheetId="11">
        <row r="4">
          <cell r="J4">
            <v>12.775728239018944</v>
          </cell>
        </row>
      </sheetData>
      <sheetData sheetId="12">
        <row r="4">
          <cell r="J4">
            <v>53.557543505692912</v>
          </cell>
        </row>
      </sheetData>
      <sheetData sheetId="13">
        <row r="4">
          <cell r="J4">
            <v>3.3363952941255484</v>
          </cell>
        </row>
      </sheetData>
      <sheetData sheetId="14">
        <row r="4">
          <cell r="J4">
            <v>219.29418069779791</v>
          </cell>
        </row>
      </sheetData>
      <sheetData sheetId="15">
        <row r="4">
          <cell r="J4">
            <v>5.1124264279278613</v>
          </cell>
        </row>
      </sheetData>
      <sheetData sheetId="16">
        <row r="4">
          <cell r="J4">
            <v>49.031415281576237</v>
          </cell>
        </row>
      </sheetData>
      <sheetData sheetId="17">
        <row r="4">
          <cell r="J4">
            <v>5.9027678517599025</v>
          </cell>
        </row>
      </sheetData>
      <sheetData sheetId="18">
        <row r="4">
          <cell r="J4">
            <v>4.8107131541878134</v>
          </cell>
        </row>
      </sheetData>
      <sheetData sheetId="19">
        <row r="4">
          <cell r="J4">
            <v>13.657449751221753</v>
          </cell>
        </row>
      </sheetData>
      <sheetData sheetId="20">
        <row r="4">
          <cell r="J4">
            <v>2.2998225224417199</v>
          </cell>
        </row>
      </sheetData>
      <sheetData sheetId="21">
        <row r="4">
          <cell r="J4">
            <v>13.575718971962949</v>
          </cell>
        </row>
      </sheetData>
      <sheetData sheetId="22">
        <row r="4">
          <cell r="J4">
            <v>8.8891792924206889</v>
          </cell>
        </row>
      </sheetData>
      <sheetData sheetId="23">
        <row r="4">
          <cell r="J4">
            <v>11.486603615441728</v>
          </cell>
        </row>
      </sheetData>
      <sheetData sheetId="24">
        <row r="4">
          <cell r="J4">
            <v>5.3938215309513646</v>
          </cell>
        </row>
      </sheetData>
      <sheetData sheetId="25">
        <row r="4">
          <cell r="J4">
            <v>16.307126663155756</v>
          </cell>
        </row>
      </sheetData>
      <sheetData sheetId="26">
        <row r="4">
          <cell r="J4">
            <v>52.20588680027312</v>
          </cell>
        </row>
      </sheetData>
      <sheetData sheetId="27">
        <row r="4">
          <cell r="J4">
            <v>1.5550741437979736</v>
          </cell>
        </row>
      </sheetData>
      <sheetData sheetId="28">
        <row r="4">
          <cell r="J4">
            <v>42.956721058294583</v>
          </cell>
        </row>
      </sheetData>
      <sheetData sheetId="29">
        <row r="4">
          <cell r="J4">
            <v>35.714552686251501</v>
          </cell>
        </row>
      </sheetData>
      <sheetData sheetId="30">
        <row r="4">
          <cell r="J4">
            <v>2.8156739427189859</v>
          </cell>
        </row>
      </sheetData>
      <sheetData sheetId="31">
        <row r="4">
          <cell r="J4">
            <v>4.4005987377792604</v>
          </cell>
        </row>
      </sheetData>
      <sheetData sheetId="32">
        <row r="4">
          <cell r="J4">
            <v>2.630634845834892</v>
          </cell>
        </row>
      </sheetData>
      <sheetData sheetId="33">
        <row r="4">
          <cell r="J4">
            <v>271.52291994106514</v>
          </cell>
        </row>
      </sheetData>
      <sheetData sheetId="34">
        <row r="4">
          <cell r="J4">
            <v>0.98533929641785534</v>
          </cell>
        </row>
      </sheetData>
      <sheetData sheetId="35">
        <row r="4">
          <cell r="J4">
            <v>11.509449210169972</v>
          </cell>
        </row>
      </sheetData>
      <sheetData sheetId="36">
        <row r="4">
          <cell r="J4">
            <v>18.615824715359174</v>
          </cell>
        </row>
      </sheetData>
      <sheetData sheetId="37">
        <row r="4">
          <cell r="J4">
            <v>20.493079086158385</v>
          </cell>
        </row>
      </sheetData>
      <sheetData sheetId="38">
        <row r="4">
          <cell r="J4">
            <v>17.606494913853361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0.12925706782465704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4686.165408159236</v>
      </c>
      <c r="D7" s="20">
        <f>(C7*[1]Feuil1!$K$2-C4)/C4</f>
        <v>0.64395162738045675</v>
      </c>
      <c r="E7" s="31">
        <f>C7-C7/(1+D7)</f>
        <v>1835.6159576097857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1472.1424512363637</v>
      </c>
    </row>
    <row r="9" spans="2:20">
      <c r="M9" s="17" t="str">
        <f>IF(C13&gt;C7*Params!F8,B13,"Others")</f>
        <v>BTC</v>
      </c>
      <c r="N9" s="18">
        <f>IF(C13&gt;C7*0.1,C13,C7)</f>
        <v>1362.6995457237672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271.52291994106514</v>
      </c>
    </row>
    <row r="12" spans="2:20">
      <c r="B12" s="7" t="s">
        <v>19</v>
      </c>
      <c r="C12" s="1">
        <f>[2]ETH!J4</f>
        <v>1472.1424512363637</v>
      </c>
      <c r="D12" s="20">
        <f>C12/$C$7</f>
        <v>0.31414649783235743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1031.1604912580397</v>
      </c>
    </row>
    <row r="13" spans="2:20">
      <c r="B13" s="7" t="s">
        <v>4</v>
      </c>
      <c r="C13" s="1">
        <f>[2]BTC!J4</f>
        <v>1362.6995457237672</v>
      </c>
      <c r="D13" s="20">
        <f t="shared" ref="D13:D55" si="0">C13/$C$7</f>
        <v>0.2907920286704192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0.11707653320233745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271.52291994106514</v>
      </c>
      <c r="D15" s="20">
        <f t="shared" si="0"/>
        <v>5.7941386249044408E-2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219.29418069779791</v>
      </c>
      <c r="D16" s="20">
        <f t="shared" si="0"/>
        <v>4.6796081998296012E-2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2.3846789489211886E-2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72.666666666666671</v>
      </c>
      <c r="D18" s="20">
        <f>C18/$C$7</f>
        <v>1.5506637162261571E-2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1.3347800291276989E-2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1.0819080332018279E-2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52.20588680027312</v>
      </c>
      <c r="D21" s="20">
        <f t="shared" si="0"/>
        <v>1.1140427674485356E-2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53.557543505692912</v>
      </c>
      <c r="D22" s="20">
        <f t="shared" si="0"/>
        <v>1.1428863226304842E-2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49.031415281576237</v>
      </c>
      <c r="D23" s="20">
        <f t="shared" si="0"/>
        <v>1.0463014215461971E-2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42.956721058294583</v>
      </c>
      <c r="D24" s="20">
        <f t="shared" si="0"/>
        <v>9.1667103733686466E-3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41.792701495966305</v>
      </c>
      <c r="D25" s="20">
        <f t="shared" si="0"/>
        <v>8.9183154788347128E-3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35.714552686251501</v>
      </c>
      <c r="D26" s="20">
        <f t="shared" si="0"/>
        <v>7.6212744484152701E-3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19.955156804576859</v>
      </c>
      <c r="D27" s="20">
        <f t="shared" si="0"/>
        <v>4.2583125149258027E-3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20.493079086158385</v>
      </c>
      <c r="D28" s="20">
        <f t="shared" si="0"/>
        <v>4.3731019503659039E-3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18.615824715359174</v>
      </c>
      <c r="D29" s="20">
        <f t="shared" si="0"/>
        <v>3.9725069633578343E-3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17.606494913853361</v>
      </c>
      <c r="D30" s="20">
        <f t="shared" si="0"/>
        <v>3.7571219494724013E-3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16.307126663155756</v>
      </c>
      <c r="D31" s="20">
        <f t="shared" si="0"/>
        <v>3.4798444448339112E-3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13.575718971962949</v>
      </c>
      <c r="D32" s="20">
        <f t="shared" si="0"/>
        <v>2.8969781878219283E-3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13.657449751221753</v>
      </c>
      <c r="D33" s="20">
        <f t="shared" si="0"/>
        <v>2.9144190530369075E-3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12.775728239018944</v>
      </c>
      <c r="D34" s="20">
        <f t="shared" si="0"/>
        <v>2.7262648938457669E-3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11.486603615441728</v>
      </c>
      <c r="D35" s="20">
        <f t="shared" si="0"/>
        <v>2.4511733186886719E-3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11.509449210169972</v>
      </c>
      <c r="D36" s="20">
        <f t="shared" si="0"/>
        <v>2.4560484335722538E-3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1.9205468045002862E-3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10.116938918646177</v>
      </c>
      <c r="D38" s="20">
        <f t="shared" si="0"/>
        <v>2.1588949679478327E-3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8.8891792924206889</v>
      </c>
      <c r="D39" s="20">
        <f t="shared" si="0"/>
        <v>1.8968983205209632E-3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1.361454290301314E-3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5.9027678517599025</v>
      </c>
      <c r="D41" s="20">
        <f t="shared" si="0"/>
        <v>1.2596157706005E-3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5.3938215309513646</v>
      </c>
      <c r="D42" s="20">
        <f t="shared" si="0"/>
        <v>1.1510096339237205E-3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5.1124264279278613</v>
      </c>
      <c r="D43" s="20">
        <f t="shared" si="0"/>
        <v>1.0909615821555186E-3</v>
      </c>
    </row>
    <row r="44" spans="2:14">
      <c r="B44" s="22" t="s">
        <v>37</v>
      </c>
      <c r="C44" s="9">
        <f>[2]GRT!$J$4</f>
        <v>4.8107131541878134</v>
      </c>
      <c r="D44" s="20">
        <f t="shared" si="0"/>
        <v>1.0265777528492108E-3</v>
      </c>
    </row>
    <row r="45" spans="2:14">
      <c r="B45" s="22" t="s">
        <v>56</v>
      </c>
      <c r="C45" s="9">
        <f>[2]SHIB!$J$4</f>
        <v>4.4005987377792604</v>
      </c>
      <c r="D45" s="20">
        <f t="shared" si="0"/>
        <v>9.3906176041443903E-4</v>
      </c>
    </row>
    <row r="46" spans="2:14">
      <c r="B46" s="22" t="s">
        <v>36</v>
      </c>
      <c r="C46" s="9">
        <f>[2]AMP!$J$4</f>
        <v>3.3363952941255484</v>
      </c>
      <c r="D46" s="20">
        <f t="shared" si="0"/>
        <v>7.1196703563140157E-4</v>
      </c>
    </row>
    <row r="47" spans="2:14">
      <c r="B47" s="22" t="s">
        <v>62</v>
      </c>
      <c r="C47" s="10">
        <f>[2]SEI!$J$4</f>
        <v>2.8156739427189859</v>
      </c>
      <c r="D47" s="20">
        <f t="shared" si="0"/>
        <v>6.0084817702263003E-4</v>
      </c>
    </row>
    <row r="48" spans="2:14">
      <c r="B48" s="22" t="s">
        <v>40</v>
      </c>
      <c r="C48" s="9">
        <f>[2]SHPING!$J$4</f>
        <v>2.630634845834892</v>
      </c>
      <c r="D48" s="20">
        <f t="shared" si="0"/>
        <v>5.613619274417005E-4</v>
      </c>
    </row>
    <row r="49" spans="2:4">
      <c r="B49" s="7" t="s">
        <v>25</v>
      </c>
      <c r="C49" s="1">
        <f>[2]POLIS!J4</f>
        <v>2.6052749806865965</v>
      </c>
      <c r="D49" s="20">
        <f t="shared" si="0"/>
        <v>5.5595028211135418E-4</v>
      </c>
    </row>
    <row r="50" spans="2:4">
      <c r="B50" s="22" t="s">
        <v>64</v>
      </c>
      <c r="C50" s="10">
        <f>[2]ACE!$J$4</f>
        <v>2.5440614437841922</v>
      </c>
      <c r="D50" s="20">
        <f t="shared" si="0"/>
        <v>5.4288767514579055E-4</v>
      </c>
    </row>
    <row r="51" spans="2:4">
      <c r="B51" s="7" t="s">
        <v>28</v>
      </c>
      <c r="C51" s="1">
        <f>[2]ATLAS!O47</f>
        <v>2.4826751111210221</v>
      </c>
      <c r="D51" s="20">
        <f t="shared" si="0"/>
        <v>5.2978819458620804E-4</v>
      </c>
    </row>
    <row r="52" spans="2:4">
      <c r="B52" s="22" t="s">
        <v>50</v>
      </c>
      <c r="C52" s="9">
        <f>[2]KAVA!$J$4</f>
        <v>2.2998225224417199</v>
      </c>
      <c r="D52" s="20">
        <f t="shared" si="0"/>
        <v>4.9076853293258146E-4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3.6208572515294849E-4</v>
      </c>
    </row>
    <row r="54" spans="2:4">
      <c r="B54" s="22" t="s">
        <v>63</v>
      </c>
      <c r="C54" s="10">
        <f>[2]MEME!$J$4</f>
        <v>1.5550741437979736</v>
      </c>
      <c r="D54" s="20">
        <f t="shared" si="0"/>
        <v>3.3184363084802406E-4</v>
      </c>
    </row>
    <row r="55" spans="2:4">
      <c r="B55" s="22" t="s">
        <v>43</v>
      </c>
      <c r="C55" s="9">
        <f>[2]TRX!$J$4</f>
        <v>0.98533929641785534</v>
      </c>
      <c r="D55" s="20">
        <f t="shared" si="0"/>
        <v>2.1026558189820804E-4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2024-01-11T00:09:11Z</dcterms:modified>
</cp:coreProperties>
</file>