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9"/>
  <c r="C29"/>
  <c r="Q2" l="1"/>
  <c r="C46" l="1"/>
  <c r="C44" l="1"/>
  <c r="C43" l="1"/>
  <c r="C45"/>
  <c r="C25"/>
  <c r="C18"/>
  <c r="C47" l="1"/>
  <c r="C17" l="1"/>
  <c r="C42" l="1"/>
  <c r="C48" l="1"/>
  <c r="C30"/>
  <c r="C36" l="1"/>
  <c r="C26"/>
  <c r="C24"/>
  <c r="C40" l="1"/>
  <c r="C33" l="1"/>
  <c r="C34" l="1"/>
  <c r="C35" l="1"/>
  <c r="C31" l="1"/>
  <c r="C38" l="1"/>
  <c r="C21" l="1"/>
  <c r="C22"/>
  <c r="C15"/>
  <c r="C19"/>
  <c r="C49" l="1"/>
  <c r="C20" l="1"/>
  <c r="C23" l="1"/>
  <c r="C27" l="1"/>
  <c r="C37"/>
  <c r="C32"/>
  <c r="C28"/>
  <c r="C13" l="1"/>
  <c r="C14"/>
  <c r="C12" l="1"/>
  <c r="C41" l="1"/>
  <c r="C7" l="1"/>
  <c r="N8" l="1"/>
  <c r="D29"/>
  <c r="D31"/>
  <c r="D30"/>
  <c r="D35"/>
  <c r="Q3"/>
  <c r="D45"/>
  <c r="D46"/>
  <c r="D36"/>
  <c r="D24"/>
  <c r="D16"/>
  <c r="D19"/>
  <c r="D49"/>
  <c r="D15"/>
  <c r="D14"/>
  <c r="D39"/>
  <c r="D7"/>
  <c r="E7" s="1"/>
  <c r="N9"/>
  <c r="D27"/>
  <c r="D22"/>
  <c r="D43"/>
  <c r="D12"/>
  <c r="D28"/>
  <c r="D44"/>
  <c r="D42"/>
  <c r="D13"/>
  <c r="D18"/>
  <c r="D20"/>
  <c r="D26"/>
  <c r="D34"/>
  <c r="D48"/>
  <c r="D38"/>
  <c r="D32"/>
  <c r="D40"/>
  <c r="D23"/>
  <c r="D25"/>
  <c r="D33"/>
  <c r="M9"/>
  <c r="D17"/>
  <c r="D47"/>
  <c r="D21"/>
  <c r="D50"/>
  <c r="D37"/>
  <c r="M8"/>
  <c r="D4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N26" l="1"/>
  <c r="M26"/>
  <c r="N27" l="1"/>
  <c r="M27"/>
  <c r="N28" l="1"/>
  <c r="M28"/>
  <c r="M29" l="1"/>
  <c r="N29"/>
  <c r="N30" l="1"/>
  <c r="M30"/>
  <c r="M31" l="1"/>
  <c r="N31"/>
  <c r="M32" l="1"/>
  <c r="N32"/>
  <c r="M33" l="1"/>
  <c r="N33"/>
  <c r="M34" l="1"/>
  <c r="N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<sst xmlns="http://schemas.openxmlformats.org/spreadsheetml/2006/main" count="100" uniqueCount="62">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</sst>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1040.4702304091106</c:v>
                </c:pt>
                <c:pt idx="1">
                  <c:v>1012.4947850476593</c:v>
                </c:pt>
                <c:pt idx="2">
                  <c:v>217.13933869638859</c:v>
                </c:pt>
                <c:pt idx="3">
                  <c:v>842.61480838524767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1012.4947850476593</v>
          </cell>
        </row>
      </sheetData>
      <sheetData sheetId="1">
        <row r="4">
          <cell r="J4">
            <v>1040.4702304091106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1.559711250970812</v>
          </cell>
        </row>
      </sheetData>
      <sheetData sheetId="4">
        <row r="46">
          <cell r="M46">
            <v>82.26</v>
          </cell>
          <cell r="O46">
            <v>3.5536972954480301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39.907850168451674</v>
          </cell>
        </row>
      </sheetData>
      <sheetData sheetId="8">
        <row r="4">
          <cell r="J4">
            <v>7.9227021338602306</v>
          </cell>
        </row>
      </sheetData>
      <sheetData sheetId="9">
        <row r="4">
          <cell r="J4">
            <v>18.203467281878194</v>
          </cell>
        </row>
      </sheetData>
      <sheetData sheetId="10">
        <row r="4">
          <cell r="J4">
            <v>10.476614967463876</v>
          </cell>
        </row>
      </sheetData>
      <sheetData sheetId="11">
        <row r="4">
          <cell r="J4">
            <v>41.256383803453119</v>
          </cell>
        </row>
      </sheetData>
      <sheetData sheetId="12">
        <row r="4">
          <cell r="J4">
            <v>1.6854984402356719</v>
          </cell>
        </row>
      </sheetData>
      <sheetData sheetId="13">
        <row r="4">
          <cell r="J4">
            <v>170.55627638712016</v>
          </cell>
        </row>
      </sheetData>
      <sheetData sheetId="14">
        <row r="4">
          <cell r="J4">
            <v>4.4475339113940722</v>
          </cell>
        </row>
      </sheetData>
      <sheetData sheetId="15">
        <row r="4">
          <cell r="J4">
            <v>33.315804204927673</v>
          </cell>
        </row>
      </sheetData>
      <sheetData sheetId="16">
        <row r="4">
          <cell r="J4">
            <v>5.5205293760658956</v>
          </cell>
        </row>
      </sheetData>
      <sheetData sheetId="17">
        <row r="4">
          <cell r="J4">
            <v>9.3249621889303818</v>
          </cell>
        </row>
      </sheetData>
      <sheetData sheetId="18">
        <row r="4">
          <cell r="J4">
            <v>10.812440015624777</v>
          </cell>
        </row>
      </sheetData>
      <sheetData sheetId="19">
        <row r="4">
          <cell r="J4">
            <v>9.8919171988738483</v>
          </cell>
        </row>
      </sheetData>
      <sheetData sheetId="20">
        <row r="4">
          <cell r="J4">
            <v>11.872949294464453</v>
          </cell>
        </row>
      </sheetData>
      <sheetData sheetId="21">
        <row r="4">
          <cell r="J4">
            <v>1.2064545936266773</v>
          </cell>
        </row>
      </sheetData>
      <sheetData sheetId="22">
        <row r="4">
          <cell r="J4">
            <v>22.500823740081859</v>
          </cell>
        </row>
      </sheetData>
      <sheetData sheetId="23">
        <row r="4">
          <cell r="J4">
            <v>38.533925187945634</v>
          </cell>
        </row>
      </sheetData>
      <sheetData sheetId="24">
        <row r="4">
          <cell r="J4">
            <v>32.769202557880348</v>
          </cell>
        </row>
      </sheetData>
      <sheetData sheetId="25">
        <row r="4">
          <cell r="J4">
            <v>37.57010119039721</v>
          </cell>
        </row>
      </sheetData>
      <sheetData sheetId="26">
        <row r="4">
          <cell r="J4">
            <v>3.6103940957107126</v>
          </cell>
        </row>
      </sheetData>
      <sheetData sheetId="27">
        <row r="4">
          <cell r="J4">
            <v>217.13933869638859</v>
          </cell>
        </row>
      </sheetData>
      <sheetData sheetId="28">
        <row r="4">
          <cell r="J4">
            <v>0.91721639425128365</v>
          </cell>
        </row>
      </sheetData>
      <sheetData sheetId="29">
        <row r="4">
          <cell r="J4">
            <v>9.721426868616609</v>
          </cell>
        </row>
      </sheetData>
      <sheetData sheetId="30">
        <row r="4">
          <cell r="J4">
            <v>21.930507069850655</v>
          </cell>
        </row>
      </sheetData>
      <sheetData sheetId="31">
        <row r="4">
          <cell r="J4">
            <v>5.8302580826944537</v>
          </cell>
        </row>
      </sheetData>
      <sheetData sheetId="32">
        <row r="4">
          <cell r="J4">
            <v>2.1406985984865017</v>
          </cell>
        </row>
      </sheetData>
      <sheetData sheetId="33">
        <row r="4">
          <cell r="J4">
            <v>2.2908955626737142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108.25</f>
        <v>108.25</v>
      </c>
      <c r="P2" t="s">
        <v>8</v>
      </c>
      <c r="Q2" s="10">
        <f>N2+K2+H2</f>
        <v>125.41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3.9990203420166355E-2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3136.0180562812029</v>
      </c>
      <c r="D7" s="20">
        <f>(C7*[1]Feuil1!$K$2-C4)/C4</f>
        <v>0.14425678877942852</v>
      </c>
      <c r="E7" s="31">
        <f>C7-C7/(1+D7)</f>
        <v>395.3587156218623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1040.4702304091106</v>
      </c>
    </row>
    <row r="9" spans="2:20">
      <c r="M9" s="17" t="str">
        <f>IF(C13&gt;C7*[2]Params!F8,B13,"Others")</f>
        <v>ETH</v>
      </c>
      <c r="N9" s="18">
        <f>IF(C13&gt;C7*0.1,C13,C7)</f>
        <v>1012.4947850476593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217.13933869638859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842.61480838524767</v>
      </c>
    </row>
    <row r="12" spans="2:20">
      <c r="B12" s="7" t="s">
        <v>4</v>
      </c>
      <c r="C12" s="1">
        <f>[2]BTC!J4</f>
        <v>1040.4702304091106</v>
      </c>
      <c r="D12" s="20">
        <f>C12/$C$7</f>
        <v>0.33178068867464866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1012.4947850476593</v>
      </c>
      <c r="D13" s="20">
        <f t="shared" ref="D13:D50" si="0">C13/$C$7</f>
        <v>0.32285999853212266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217.13933869638859</v>
      </c>
      <c r="D14" s="20">
        <f t="shared" si="0"/>
        <v>6.9240461884929272E-2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170.55627638712016</v>
      </c>
      <c r="D15" s="20">
        <f t="shared" si="0"/>
        <v>5.4386254583422777E-2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108.25</v>
      </c>
      <c r="D16" s="20">
        <f t="shared" si="0"/>
        <v>3.451829615049045E-2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2.6230716317222586E-2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2.2050255693361803E-2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41.256383803453119</v>
      </c>
      <c r="D19" s="20">
        <f>C19/$C$7</f>
        <v>1.3155658884303856E-2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39.907850168451674</v>
      </c>
      <c r="D20" s="20">
        <f t="shared" si="0"/>
        <v>1.272564425721954E-2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37.57010119039721</v>
      </c>
      <c r="D21" s="20">
        <f t="shared" si="0"/>
        <v>1.1980192880314317E-2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38.533925187945634</v>
      </c>
      <c r="D22" s="20">
        <f t="shared" si="0"/>
        <v>1.2287532946682226E-2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33.315804204927673</v>
      </c>
      <c r="D23" s="20">
        <f t="shared" si="0"/>
        <v>1.0623600887181972E-2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32.769202557880348</v>
      </c>
      <c r="D24" s="20">
        <f t="shared" si="0"/>
        <v>1.0449302896150791E-2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7.227849540364437E-3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22.500823740081859</v>
      </c>
      <c r="D26" s="20">
        <f t="shared" si="0"/>
        <v>7.174966258569347E-3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21.930507069850655</v>
      </c>
      <c r="D27" s="20">
        <f t="shared" si="0"/>
        <v>6.9931061225637836E-3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18.203467281878194</v>
      </c>
      <c r="D28" s="20">
        <f t="shared" si="0"/>
        <v>5.8046436452806926E-3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5.4113208838228446E-3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11.872949294464453</v>
      </c>
      <c r="D30" s="20">
        <f t="shared" si="0"/>
        <v>3.7859951956219925E-3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10.812440015624777</v>
      </c>
      <c r="D31" s="20">
        <f t="shared" si="0"/>
        <v>3.4478245410508052E-3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10.476614967463876</v>
      </c>
      <c r="D32" s="20">
        <f t="shared" si="0"/>
        <v>3.3407380886981892E-3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9.8919171988738483</v>
      </c>
      <c r="D33" s="20">
        <f t="shared" si="0"/>
        <v>3.1542921696707388E-3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9.721426868616609</v>
      </c>
      <c r="D34" s="20">
        <f t="shared" si="0"/>
        <v>3.0999269437066343E-3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9.3249621889303818</v>
      </c>
      <c r="D35" s="20">
        <f t="shared" si="0"/>
        <v>2.973503985493068E-3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7.9227021338602306</v>
      </c>
      <c r="D36" s="20">
        <f t="shared" si="0"/>
        <v>2.5263573077940887E-3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5.5205293760658956</v>
      </c>
      <c r="D37" s="20">
        <f t="shared" si="0"/>
        <v>1.7603627520602759E-3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5.8302580826944537</v>
      </c>
      <c r="D38" s="20">
        <f t="shared" si="0"/>
        <v>1.8591277148474624E-3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1.7219288610868218E-3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4.4475339113940722</v>
      </c>
      <c r="D40" s="20">
        <f t="shared" si="0"/>
        <v>1.4182105560540392E-3</v>
      </c>
    </row>
    <row r="41" spans="2:14">
      <c r="B41" s="22" t="s">
        <v>56</v>
      </c>
      <c r="C41" s="9">
        <f>[2]SHIB!$J$4</f>
        <v>3.6103940957107126</v>
      </c>
      <c r="D41" s="20">
        <f t="shared" si="0"/>
        <v>1.1512669987595802E-3</v>
      </c>
    </row>
    <row r="42" spans="2:14">
      <c r="B42" s="7" t="s">
        <v>28</v>
      </c>
      <c r="C42" s="1">
        <f>[2]ATLAS!O46</f>
        <v>3.5536972954480301</v>
      </c>
      <c r="D42" s="20">
        <f t="shared" si="0"/>
        <v>1.1331877660366936E-3</v>
      </c>
    </row>
    <row r="43" spans="2:14">
      <c r="B43" s="22" t="s">
        <v>40</v>
      </c>
      <c r="C43" s="9">
        <f>[2]SHPING!$J$4</f>
        <v>2.2908955626737142</v>
      </c>
      <c r="D43" s="20">
        <f t="shared" si="0"/>
        <v>7.3051096057474114E-4</v>
      </c>
    </row>
    <row r="44" spans="2:14">
      <c r="B44" s="22" t="s">
        <v>50</v>
      </c>
      <c r="C44" s="9">
        <f>[2]KAVA!$J$4</f>
        <v>2.1406985984865017</v>
      </c>
      <c r="D44" s="20">
        <f t="shared" si="0"/>
        <v>6.8261679622629945E-4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5.4106627243470521E-4</v>
      </c>
    </row>
    <row r="46" spans="2:14">
      <c r="B46" s="22" t="s">
        <v>36</v>
      </c>
      <c r="C46" s="9">
        <f>[2]AMP!$J$4</f>
        <v>1.6854984402356719</v>
      </c>
      <c r="D46" s="20">
        <f t="shared" si="0"/>
        <v>5.374645202886342E-4</v>
      </c>
    </row>
    <row r="47" spans="2:14">
      <c r="B47" s="7" t="s">
        <v>25</v>
      </c>
      <c r="C47" s="1">
        <f>[2]POLIS!J4</f>
        <v>1.559711250970812</v>
      </c>
      <c r="D47" s="20">
        <f t="shared" si="0"/>
        <v>4.9735404037193928E-4</v>
      </c>
    </row>
    <row r="48" spans="2:14">
      <c r="B48" s="22" t="s">
        <v>23</v>
      </c>
      <c r="C48" s="9">
        <f>[2]LUNA!J4</f>
        <v>1.2064545936266773</v>
      </c>
      <c r="D48" s="20">
        <f t="shared" si="0"/>
        <v>3.8470907117713862E-4</v>
      </c>
    </row>
    <row r="49" spans="2:4">
      <c r="B49" s="22" t="s">
        <v>43</v>
      </c>
      <c r="C49" s="9">
        <f>[2]TRX!$J$4</f>
        <v>0.91721639425128365</v>
      </c>
      <c r="D49" s="20">
        <f t="shared" si="0"/>
        <v>2.9247803354134704E-4</v>
      </c>
    </row>
    <row r="50" spans="2:4">
      <c r="B50" s="7" t="s">
        <v>5</v>
      </c>
      <c r="C50" s="1">
        <f>H$2</f>
        <v>0.19</v>
      </c>
      <c r="D50" s="20">
        <f t="shared" si="0"/>
        <v>6.0586385853054835E-5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2023-11-06T15:22:38Z</dcterms:modified>
</cp:coreProperties>
</file>