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48" l="1"/>
  <c r="C37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<sst xmlns="http://schemas.openxmlformats.org/spreadsheetml/2006/main" count="100" uniqueCount="62">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</sst>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1103.6362342626715</c:v>
                </c:pt>
                <c:pt idx="1">
                  <c:v>1091.5976144442893</c:v>
                </c:pt>
                <c:pt idx="2">
                  <c:v>208.47725865886909</c:v>
                </c:pt>
                <c:pt idx="3">
                  <c:v>202.5</c:v>
                </c:pt>
                <c:pt idx="4">
                  <c:v>827.24741287754307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1091.5976144442893</v>
          </cell>
        </row>
      </sheetData>
      <sheetData sheetId="1">
        <row r="4">
          <cell r="J4">
            <v>1103.6362342626715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2.2957121351555485</v>
          </cell>
        </row>
      </sheetData>
      <sheetData sheetId="4">
        <row r="46">
          <cell r="M46">
            <v>104.06999999999998</v>
          </cell>
          <cell r="O46">
            <v>2.1296702945539394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43.245662099305264</v>
          </cell>
        </row>
      </sheetData>
      <sheetData sheetId="8">
        <row r="4">
          <cell r="J4">
            <v>8.5868157776709353</v>
          </cell>
        </row>
      </sheetData>
      <sheetData sheetId="9">
        <row r="4">
          <cell r="J4">
            <v>20.006000566179832</v>
          </cell>
        </row>
      </sheetData>
      <sheetData sheetId="10">
        <row r="4">
          <cell r="J4">
            <v>11.697250872917033</v>
          </cell>
        </row>
      </sheetData>
      <sheetData sheetId="11">
        <row r="4">
          <cell r="J4">
            <v>52.458419985029693</v>
          </cell>
        </row>
      </sheetData>
      <sheetData sheetId="12">
        <row r="4">
          <cell r="J4">
            <v>2.3175681744270373</v>
          </cell>
        </row>
      </sheetData>
      <sheetData sheetId="13">
        <row r="4">
          <cell r="J4">
            <v>158.103454903189</v>
          </cell>
        </row>
      </sheetData>
      <sheetData sheetId="14">
        <row r="4">
          <cell r="J4">
            <v>4.7006547618874297</v>
          </cell>
        </row>
      </sheetData>
      <sheetData sheetId="15">
        <row r="4">
          <cell r="J4">
            <v>35.884702211299469</v>
          </cell>
        </row>
      </sheetData>
      <sheetData sheetId="16">
        <row r="4">
          <cell r="J4">
            <v>5.5528849165724168</v>
          </cell>
        </row>
      </sheetData>
      <sheetData sheetId="17">
        <row r="4">
          <cell r="J4">
            <v>10.109788354768529</v>
          </cell>
        </row>
      </sheetData>
      <sheetData sheetId="18">
        <row r="4">
          <cell r="J4">
            <v>13.065630695568233</v>
          </cell>
        </row>
      </sheetData>
      <sheetData sheetId="19">
        <row r="4">
          <cell r="J4">
            <v>7.7480193602815151</v>
          </cell>
        </row>
      </sheetData>
      <sheetData sheetId="20">
        <row r="4">
          <cell r="J4">
            <v>11.422697224214689</v>
          </cell>
        </row>
      </sheetData>
      <sheetData sheetId="21">
        <row r="4">
          <cell r="J4">
            <v>2.6579650425702943</v>
          </cell>
        </row>
      </sheetData>
      <sheetData sheetId="22">
        <row r="4">
          <cell r="J4">
            <v>32.857461551885585</v>
          </cell>
        </row>
      </sheetData>
      <sheetData sheetId="23">
        <row r="4">
          <cell r="J4">
            <v>41.023849407058393</v>
          </cell>
        </row>
      </sheetData>
      <sheetData sheetId="24">
        <row r="4">
          <cell r="J4">
            <v>39.762344758088162</v>
          </cell>
        </row>
      </sheetData>
      <sheetData sheetId="25">
        <row r="4">
          <cell r="J4">
            <v>42.878650104283537</v>
          </cell>
        </row>
      </sheetData>
      <sheetData sheetId="26">
        <row r="4">
          <cell r="J4">
            <v>3.6054023214277597</v>
          </cell>
        </row>
      </sheetData>
      <sheetData sheetId="27">
        <row r="4">
          <cell r="J4">
            <v>208.47725865886909</v>
          </cell>
        </row>
      </sheetData>
      <sheetData sheetId="28">
        <row r="4">
          <cell r="J4">
            <v>1.0042569818203213</v>
          </cell>
        </row>
      </sheetData>
      <sheetData sheetId="29">
        <row r="4">
          <cell r="J4">
            <v>11.596842536766584</v>
          </cell>
        </row>
      </sheetData>
      <sheetData sheetId="30">
        <row r="4">
          <cell r="J4">
            <v>19.00628279057689</v>
          </cell>
        </row>
      </sheetData>
      <sheetData sheetId="31">
        <row r="4">
          <cell r="J4">
            <v>3.9447595647071174</v>
          </cell>
        </row>
      </sheetData>
      <sheetData sheetId="32">
        <row r="4">
          <cell r="J4">
            <v>2.3182103799053455</v>
          </cell>
        </row>
      </sheetData>
      <sheetData sheetId="33">
        <row r="4">
          <cell r="J4">
            <v>2.3631136178428549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202.5</v>
      </c>
      <c r="P2" t="s">
        <v>8</v>
      </c>
      <c r="Q2" s="10">
        <f>N2+K2+H2</f>
        <v>242.20999999999998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7.0043742835070963E-2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3457.9819723557835</v>
      </c>
      <c r="D7" s="20">
        <f>(C7*[1]Feuil1!$K$2-C4)/C4</f>
        <v>0.28946400733395311</v>
      </c>
      <c r="E7" s="31">
        <f>C7-C7/(1+D7)</f>
        <v>776.26154224825723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1103.6362342626715</v>
      </c>
    </row>
    <row r="9" spans="2:20">
      <c r="M9" s="17" t="str">
        <f>IF(C13&gt;C7*[2]Params!F8,B13,"Others")</f>
        <v>ETH</v>
      </c>
      <c r="N9" s="18">
        <f>IF(C13&gt;C7*0.1,C13,C7)</f>
        <v>1091.5976144442893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208.47725865886909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202.5</v>
      </c>
    </row>
    <row r="12" spans="2:20">
      <c r="B12" s="7" t="s">
        <v>4</v>
      </c>
      <c r="C12" s="1">
        <f>[2]BTC!J4</f>
        <v>1103.6362342626715</v>
      </c>
      <c r="D12" s="20">
        <f>C12/$C$7</f>
        <v>0.31915615612964249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827.24741287754307</v>
      </c>
    </row>
    <row r="13" spans="2:20">
      <c r="B13" s="7" t="s">
        <v>19</v>
      </c>
      <c r="C13" s="1">
        <f>[2]ETH!J4</f>
        <v>1091.5976144442893</v>
      </c>
      <c r="D13" s="20">
        <f t="shared" ref="D13:D50" si="0">C13/$C$7</f>
        <v>0.31567475573061704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208.47725865886909</v>
      </c>
      <c r="D14" s="20">
        <f t="shared" si="0"/>
        <v>6.028870605037942E-2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202.5</v>
      </c>
      <c r="D15" s="20">
        <f t="shared" si="0"/>
        <v>5.8560166484050505E-2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158.103454903189</v>
      </c>
      <c r="D16" s="20">
        <f t="shared" si="0"/>
        <v>4.5721306868317622E-2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3.0095587782692022E-2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1.9997212406775766E-2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52.458419985029693</v>
      </c>
      <c r="D19" s="20">
        <f>C19/$C$7</f>
        <v>1.5170241026239905E-2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42.878650104283537</v>
      </c>
      <c r="D20" s="20">
        <f t="shared" si="0"/>
        <v>1.239990562329972E-2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41.023849407058393</v>
      </c>
      <c r="D21" s="20">
        <f t="shared" si="0"/>
        <v>1.1863523215278796E-2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43.245662099305264</v>
      </c>
      <c r="D22" s="20">
        <f t="shared" si="0"/>
        <v>1.2506040356781774E-2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1.1428631009628027E-2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35.884702211299469</v>
      </c>
      <c r="D24" s="20">
        <f t="shared" si="0"/>
        <v>1.0377353756663071E-2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39.762344758088162</v>
      </c>
      <c r="D25" s="20">
        <f t="shared" si="0"/>
        <v>1.149871372261657E-2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32.857461551885585</v>
      </c>
      <c r="D26" s="20">
        <f t="shared" si="0"/>
        <v>9.5019181171442386E-3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40</v>
      </c>
      <c r="D27" s="20">
        <f t="shared" si="0"/>
        <v>1.1567440293145778E-2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19.00628279057689</v>
      </c>
      <c r="D28" s="20">
        <f t="shared" si="0"/>
        <v>5.4963510343660578E-3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20.006000566179832</v>
      </c>
      <c r="D29" s="20">
        <f t="shared" si="0"/>
        <v>5.7854554263481461E-3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13.065630695568233</v>
      </c>
      <c r="D30" s="20">
        <f t="shared" si="0"/>
        <v>3.7783975740819571E-3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11.422697224214689</v>
      </c>
      <c r="D31" s="20">
        <f t="shared" si="0"/>
        <v>3.3032842031946357E-3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11.697250872917033</v>
      </c>
      <c r="D32" s="20">
        <f t="shared" si="0"/>
        <v>3.382681276660378E-3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11.596842536766584</v>
      </c>
      <c r="D33" s="20">
        <f t="shared" si="0"/>
        <v>3.3536445908265169E-3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10.109788354768529</v>
      </c>
      <c r="D34" s="20">
        <f t="shared" si="0"/>
        <v>2.9236093292531362E-3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8.5868157776709353</v>
      </c>
      <c r="D35" s="20">
        <f t="shared" si="0"/>
        <v>2.483186970411267E-3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7.7480193602815151</v>
      </c>
      <c r="D36" s="20">
        <f t="shared" si="0"/>
        <v>2.2406187835048493E-3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5.5528849165724168</v>
      </c>
      <c r="D37" s="20">
        <f t="shared" si="0"/>
        <v>1.6058166181790302E-3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4.7006547618874297</v>
      </c>
      <c r="D38" s="20">
        <f t="shared" si="0"/>
        <v>1.3593635824206056E-3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1.3880928351774936E-3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3.6054023214277597</v>
      </c>
      <c r="D40" s="20">
        <f t="shared" si="0"/>
        <v>1.0426319021471198E-3</v>
      </c>
    </row>
    <row r="41" spans="2:14">
      <c r="B41" s="22" t="s">
        <v>37</v>
      </c>
      <c r="C41" s="9">
        <f>[2]GRT!$J$4</f>
        <v>3.9447595647071174</v>
      </c>
      <c r="D41" s="20">
        <f t="shared" si="0"/>
        <v>1.1407692683891328E-3</v>
      </c>
    </row>
    <row r="42" spans="2:14">
      <c r="B42" s="22" t="s">
        <v>40</v>
      </c>
      <c r="C42" s="9">
        <f>[2]SHPING!$J$4</f>
        <v>2.3631136178428549</v>
      </c>
      <c r="D42" s="20">
        <f t="shared" si="0"/>
        <v>6.8337939200792332E-4</v>
      </c>
    </row>
    <row r="43" spans="2:14">
      <c r="B43" s="22" t="s">
        <v>36</v>
      </c>
      <c r="C43" s="9">
        <f>[2]AMP!$J$4</f>
        <v>2.3175681744270373</v>
      </c>
      <c r="D43" s="20">
        <f t="shared" si="0"/>
        <v>6.7020828707449042E-4</v>
      </c>
    </row>
    <row r="44" spans="2:14">
      <c r="B44" s="22" t="s">
        <v>50</v>
      </c>
      <c r="C44" s="9">
        <f>[2]KAVA!$J$4</f>
        <v>2.3182103799053455</v>
      </c>
      <c r="D44" s="20">
        <f t="shared" si="0"/>
        <v>6.7039400391264695E-4</v>
      </c>
    </row>
    <row r="45" spans="2:14">
      <c r="B45" s="22" t="s">
        <v>23</v>
      </c>
      <c r="C45" s="9">
        <f>[2]LUNA!J4</f>
        <v>2.6579650425702943</v>
      </c>
      <c r="D45" s="20">
        <f t="shared" si="0"/>
        <v>7.6864629828001386E-4</v>
      </c>
    </row>
    <row r="46" spans="2:14">
      <c r="B46" s="7" t="s">
        <v>25</v>
      </c>
      <c r="C46" s="1">
        <f>[2]POLIS!J4</f>
        <v>2.2957121351555485</v>
      </c>
      <c r="D46" s="20">
        <f t="shared" si="0"/>
        <v>6.6388782634155047E-4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4.90688966444797E-4</v>
      </c>
    </row>
    <row r="48" spans="2:14">
      <c r="B48" s="7" t="s">
        <v>28</v>
      </c>
      <c r="C48" s="1">
        <f>[2]ATLAS!O46</f>
        <v>2.1296702945539394</v>
      </c>
      <c r="D48" s="20">
        <f t="shared" si="0"/>
        <v>6.1587084940847197E-4</v>
      </c>
    </row>
    <row r="49" spans="2:4">
      <c r="B49" s="22" t="s">
        <v>43</v>
      </c>
      <c r="C49" s="9">
        <f>[2]TRX!$J$4</f>
        <v>1.0042569818203213</v>
      </c>
      <c r="D49" s="20">
        <f t="shared" si="0"/>
        <v>2.9041706690453379E-4</v>
      </c>
    </row>
    <row r="50" spans="2:4">
      <c r="B50" s="7" t="s">
        <v>5</v>
      </c>
      <c r="C50" s="1">
        <f>H$2</f>
        <v>0.19</v>
      </c>
      <c r="D50" s="20">
        <f t="shared" si="0"/>
        <v>5.4945341392442449E-5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2023-11-26T18:39:50Z</dcterms:modified>
</cp:coreProperties>
</file>