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N2" i="1"/>
  <c r="H2"/>
  <c r="C18" l="1"/>
  <c r="T2"/>
  <c r="C25" i="2" l="1"/>
  <c r="C26" i="1" l="1"/>
  <c r="C4"/>
  <c r="C38"/>
  <c r="C29"/>
  <c r="Q2" l="1"/>
  <c r="C44" l="1"/>
  <c r="C43" l="1"/>
  <c r="C46" l="1"/>
  <c r="C45"/>
  <c r="C27"/>
  <c r="C17"/>
  <c r="C16" l="1"/>
  <c r="C50" l="1"/>
  <c r="C40" l="1"/>
  <c r="C48" l="1"/>
  <c r="C23" l="1"/>
  <c r="C24"/>
  <c r="C47"/>
  <c r="C41"/>
  <c r="C15"/>
  <c r="C28"/>
  <c r="C33" l="1"/>
  <c r="C49"/>
  <c r="C42"/>
  <c r="C31"/>
  <c r="C34"/>
  <c r="C35"/>
  <c r="C36"/>
  <c r="C39"/>
  <c r="C32"/>
  <c r="C37"/>
  <c r="C25"/>
  <c r="C19"/>
  <c r="C12"/>
  <c r="C21" l="1"/>
  <c r="C22"/>
  <c r="C14"/>
  <c r="C20"/>
  <c r="C13" l="1"/>
  <c r="C30" l="1"/>
  <c r="C7" l="1"/>
  <c r="N9" l="1"/>
  <c r="D13"/>
  <c r="D36"/>
  <c r="D19"/>
  <c r="D25"/>
  <c r="Q3"/>
  <c r="D48"/>
  <c r="D44"/>
  <c r="D20"/>
  <c r="D7"/>
  <c r="E7" s="1"/>
  <c r="D42"/>
  <c r="D22"/>
  <c r="D46"/>
  <c r="N8"/>
  <c r="D33"/>
  <c r="D34"/>
  <c r="D18"/>
  <c r="D35"/>
  <c r="D43"/>
  <c r="D47"/>
  <c r="D17"/>
  <c r="D28"/>
  <c r="D15"/>
  <c r="M9"/>
  <c r="D39"/>
  <c r="D12"/>
  <c r="D41"/>
  <c r="D49"/>
  <c r="D45"/>
  <c r="M8"/>
  <c r="D38"/>
  <c r="D32"/>
  <c r="D26"/>
  <c r="D14"/>
  <c r="D50"/>
  <c r="D29"/>
  <c r="D21"/>
  <c r="D40"/>
  <c r="D23"/>
  <c r="D31"/>
  <c r="D27"/>
  <c r="D16"/>
  <c r="D37"/>
  <c r="D24"/>
  <c r="D30"/>
  <c r="N10" l="1"/>
  <c r="M10"/>
  <c r="M11" l="1"/>
  <c r="N11"/>
  <c r="N12" l="1"/>
  <c r="M12"/>
  <c r="M13" l="1"/>
  <c r="N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N33" l="1"/>
  <c r="M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<sst xmlns="http://schemas.openxmlformats.org/spreadsheetml/2006/main" count="97" uniqueCount="60">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</sst>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941.62367555908611</c:v>
                </c:pt>
                <c:pt idx="1">
                  <c:v>846.12372645151675</c:v>
                </c:pt>
                <c:pt idx="2">
                  <c:v>177.34384509445329</c:v>
                </c:pt>
                <c:pt idx="3">
                  <c:v>673.37975606500765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941.62367555908611</v>
          </cell>
        </row>
      </sheetData>
      <sheetData sheetId="1">
        <row r="4">
          <cell r="J4">
            <v>846.12372645151675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0.76204467211728877</v>
          </cell>
        </row>
      </sheetData>
      <sheetData sheetId="4">
        <row r="46">
          <cell r="M46">
            <v>79.390000000000015</v>
          </cell>
          <cell r="O46">
            <v>1.0453542262981106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29.50479053156835</v>
          </cell>
        </row>
      </sheetData>
      <sheetData sheetId="8">
        <row r="4">
          <cell r="J4">
            <v>6.7147831726763068</v>
          </cell>
        </row>
      </sheetData>
      <sheetData sheetId="9">
        <row r="4">
          <cell r="J4">
            <v>17.103138923479857</v>
          </cell>
        </row>
      </sheetData>
      <sheetData sheetId="10">
        <row r="4">
          <cell r="J4">
            <v>10.290639968111025</v>
          </cell>
        </row>
      </sheetData>
      <sheetData sheetId="11">
        <row r="4">
          <cell r="J4">
            <v>33.659627354816813</v>
          </cell>
        </row>
      </sheetData>
      <sheetData sheetId="12">
        <row r="4">
          <cell r="J4">
            <v>2.2934976399479741</v>
          </cell>
        </row>
      </sheetData>
      <sheetData sheetId="13">
        <row r="4">
          <cell r="J4">
            <v>143.57404352882057</v>
          </cell>
        </row>
      </sheetData>
      <sheetData sheetId="14">
        <row r="4">
          <cell r="J4">
            <v>4.6406243150302791</v>
          </cell>
        </row>
      </sheetData>
      <sheetData sheetId="15">
        <row r="4">
          <cell r="J4">
            <v>29.875605898108297</v>
          </cell>
        </row>
      </sheetData>
      <sheetData sheetId="16">
        <row r="4">
          <cell r="J4">
            <v>3.817605041653362</v>
          </cell>
        </row>
      </sheetData>
      <sheetData sheetId="17">
        <row r="4">
          <cell r="J4">
            <v>6.8697176201670684</v>
          </cell>
        </row>
      </sheetData>
      <sheetData sheetId="18">
        <row r="4">
          <cell r="J4">
            <v>8.388759659392278</v>
          </cell>
        </row>
      </sheetData>
      <sheetData sheetId="19">
        <row r="4">
          <cell r="J4">
            <v>8.8353103597544429</v>
          </cell>
        </row>
      </sheetData>
      <sheetData sheetId="20">
        <row r="4">
          <cell r="J4">
            <v>10.632172397513134</v>
          </cell>
        </row>
      </sheetData>
      <sheetData sheetId="21">
        <row r="4">
          <cell r="J4">
            <v>1.4271309043775808</v>
          </cell>
        </row>
      </sheetData>
      <sheetData sheetId="22">
        <row r="4">
          <cell r="J4">
            <v>26.256236136002716</v>
          </cell>
        </row>
      </sheetData>
      <sheetData sheetId="23">
        <row r="4">
          <cell r="J4">
            <v>32.468718488590824</v>
          </cell>
        </row>
      </sheetData>
      <sheetData sheetId="24">
        <row r="4">
          <cell r="J4">
            <v>23.603431525062124</v>
          </cell>
        </row>
      </sheetData>
      <sheetData sheetId="25">
        <row r="4">
          <cell r="J4">
            <v>27.660973597434641</v>
          </cell>
        </row>
      </sheetData>
      <sheetData sheetId="26">
        <row r="4">
          <cell r="J4">
            <v>4.4213608604930696</v>
          </cell>
        </row>
      </sheetData>
      <sheetData sheetId="27">
        <row r="4">
          <cell r="J4">
            <v>177.34384509445329</v>
          </cell>
        </row>
      </sheetData>
      <sheetData sheetId="28">
        <row r="4">
          <cell r="J4">
            <v>0.71572254109526434</v>
          </cell>
        </row>
      </sheetData>
      <sheetData sheetId="29">
        <row r="4">
          <cell r="J4">
            <v>10.186658101842067</v>
          </cell>
        </row>
      </sheetData>
      <sheetData sheetId="30">
        <row r="4">
          <cell r="J4">
            <v>21.169374589970197</v>
          </cell>
        </row>
      </sheetData>
      <sheetData sheetId="31">
        <row r="4">
          <cell r="J4">
            <v>4.2690982563368722</v>
          </cell>
        </row>
      </sheetData>
      <sheetData sheetId="32">
        <row r="4">
          <cell r="J4">
            <v>2.4225957073369946</v>
          </cell>
        </row>
      </sheetData>
      <sheetData sheetId="33">
        <row r="4">
          <cell r="J4">
            <v>1.5407664923183153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13.11+0.42848323</f>
        <v>13.538483229999999</v>
      </c>
      <c r="J2" t="s">
        <v>6</v>
      </c>
      <c r="K2" s="9">
        <v>16.47</v>
      </c>
      <c r="M2" t="s">
        <v>7</v>
      </c>
      <c r="N2" s="9">
        <f>15.33</f>
        <v>15.33</v>
      </c>
      <c r="P2" t="s">
        <v>8</v>
      </c>
      <c r="Q2" s="10">
        <f>N2+K2+H2</f>
        <v>45.338483229999994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1.702608927534437E-2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2662.8829731120377</v>
      </c>
      <c r="D7" s="20">
        <f>(C7*[1]Feuil1!$K$2-C4)/C4</f>
        <v>1.2206978083523095E-2</v>
      </c>
      <c r="E7" s="31">
        <f>C7-C7/(1+D7)</f>
        <v>32.113742342806745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941.62367555908611</v>
      </c>
    </row>
    <row r="9" spans="2:20">
      <c r="M9" s="17" t="str">
        <f>IF(C13&gt;C7*[2]Params!F8,B13,"Others")</f>
        <v>BTC</v>
      </c>
      <c r="N9" s="18">
        <f>IF(C13&gt;C7*0.1,C13,C7)</f>
        <v>846.12372645151675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177.34384509445329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673.37975606500765</v>
      </c>
    </row>
    <row r="12" spans="2:20">
      <c r="B12" s="7" t="s">
        <v>19</v>
      </c>
      <c r="C12" s="1">
        <f>[2]ETH!J4</f>
        <v>941.62367555908611</v>
      </c>
      <c r="D12" s="20">
        <f>C12/$C$7</f>
        <v>0.35361061115601206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846.12372645151675</v>
      </c>
      <c r="D13" s="20">
        <f t="shared" ref="D13:D50" si="0">C13/$C$7</f>
        <v>0.31774724424433692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177.34384509445329</v>
      </c>
      <c r="D14" s="20">
        <f t="shared" si="0"/>
        <v>6.6598437439853553E-2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143.57404352882057</v>
      </c>
      <c r="D15" s="20">
        <f t="shared" si="0"/>
        <v>5.3916768021175766E-2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2.9813552004209602E-2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2.5968095743684264E-2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13.538483229999999</v>
      </c>
      <c r="D18" s="20">
        <f>C18/$C$7</f>
        <v>5.0841450287910884E-3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33.659627354816813</v>
      </c>
      <c r="D19" s="20">
        <f>C19/$C$7</f>
        <v>1.264029538462208E-2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32.468718488590824</v>
      </c>
      <c r="D20" s="20">
        <f t="shared" si="0"/>
        <v>1.2193069998358032E-2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29.875605898108297</v>
      </c>
      <c r="D21" s="20">
        <f t="shared" si="0"/>
        <v>1.1219271068151185E-2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29.50479053156835</v>
      </c>
      <c r="D22" s="20">
        <f t="shared" si="0"/>
        <v>1.1080017721201964E-2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27.660973597434641</v>
      </c>
      <c r="D23" s="20">
        <f t="shared" si="0"/>
        <v>1.0387603915281348E-2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26.256236136002716</v>
      </c>
      <c r="D24" s="20">
        <f t="shared" si="0"/>
        <v>9.8600788698264795E-3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23.603431525062124</v>
      </c>
      <c r="D25" s="20">
        <f t="shared" si="0"/>
        <v>8.863863625774529E-3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15.33</v>
      </c>
      <c r="D26" s="20">
        <f t="shared" si="0"/>
        <v>5.7569184056497436E-3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8.5120776600170166E-3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17.103138923479857</v>
      </c>
      <c r="D28" s="20">
        <f t="shared" si="0"/>
        <v>6.4227902976494279E-3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16.47</v>
      </c>
      <c r="D29" s="20">
        <f t="shared" si="0"/>
        <v>6.1850258409035398E-3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21.169374589970197</v>
      </c>
      <c r="D30" s="20">
        <f t="shared" si="0"/>
        <v>7.9497953172272279E-3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10.632172397513134</v>
      </c>
      <c r="D31" s="20">
        <f t="shared" si="0"/>
        <v>3.9927298739259312E-3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10.290639968111025</v>
      </c>
      <c r="D32" s="20">
        <f t="shared" si="0"/>
        <v>3.8644732314633556E-3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10.186658101842067</v>
      </c>
      <c r="D33" s="20">
        <f t="shared" si="0"/>
        <v>3.8254246261288762E-3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8.8353103597544429</v>
      </c>
      <c r="D34" s="20">
        <f t="shared" si="0"/>
        <v>3.3179491734962952E-3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8.388759659392278</v>
      </c>
      <c r="D35" s="20">
        <f t="shared" si="0"/>
        <v>3.1502547217043364E-3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6.8697176201670684</v>
      </c>
      <c r="D36" s="20">
        <f t="shared" si="0"/>
        <v>2.5798045537610012E-3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6.7147831726763068</v>
      </c>
      <c r="D37" s="20">
        <f t="shared" si="0"/>
        <v>2.5216215809998311E-3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2.0278773248864068E-3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4.6406243150302791</v>
      </c>
      <c r="D39" s="20">
        <f t="shared" si="0"/>
        <v>1.7427068188456325E-3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4.2690982563368722</v>
      </c>
      <c r="D40" s="20">
        <f t="shared" si="0"/>
        <v>1.6031865836551183E-3</v>
      </c>
    </row>
    <row r="41" spans="2:14">
      <c r="B41" s="22" t="s">
        <v>33</v>
      </c>
      <c r="C41" s="1">
        <f>[2]EGLD!$J$4</f>
        <v>3.817605041653362</v>
      </c>
      <c r="D41" s="20">
        <f t="shared" si="0"/>
        <v>1.433636055433496E-3</v>
      </c>
    </row>
    <row r="42" spans="2:14">
      <c r="B42" s="22" t="s">
        <v>56</v>
      </c>
      <c r="C42" s="9">
        <f>[2]SHIB!$J$4</f>
        <v>4.4213608604930696</v>
      </c>
      <c r="D42" s="20">
        <f t="shared" si="0"/>
        <v>1.6603661915063235E-3</v>
      </c>
    </row>
    <row r="43" spans="2:14">
      <c r="B43" s="22" t="s">
        <v>50</v>
      </c>
      <c r="C43" s="9">
        <f>[2]KAVA!$J$4</f>
        <v>2.4225957073369946</v>
      </c>
      <c r="D43" s="20">
        <f t="shared" si="0"/>
        <v>9.0976424116219197E-4</v>
      </c>
    </row>
    <row r="44" spans="2:14">
      <c r="B44" s="22" t="s">
        <v>36</v>
      </c>
      <c r="C44" s="9">
        <f>[2]AMP!$J$4</f>
        <v>2.2934976399479741</v>
      </c>
      <c r="D44" s="20">
        <f t="shared" si="0"/>
        <v>8.6128367754277494E-4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6.3720171600969912E-4</v>
      </c>
    </row>
    <row r="46" spans="2:14">
      <c r="B46" s="22" t="s">
        <v>40</v>
      </c>
      <c r="C46" s="9">
        <f>[2]SHPING!$J$4</f>
        <v>1.5407664923183153</v>
      </c>
      <c r="D46" s="20">
        <f t="shared" si="0"/>
        <v>5.7860841346612547E-4</v>
      </c>
    </row>
    <row r="47" spans="2:14">
      <c r="B47" s="22" t="s">
        <v>23</v>
      </c>
      <c r="C47" s="9">
        <f>[2]LUNA!J4</f>
        <v>1.4271309043775808</v>
      </c>
      <c r="D47" s="20">
        <f t="shared" si="0"/>
        <v>5.3593451863554202E-4</v>
      </c>
    </row>
    <row r="48" spans="2:14">
      <c r="B48" s="7" t="s">
        <v>28</v>
      </c>
      <c r="C48" s="1">
        <f>[2]ATLAS!O46</f>
        <v>1.0453542262981106</v>
      </c>
      <c r="D48" s="20">
        <f t="shared" si="0"/>
        <v>3.9256483925631698E-4</v>
      </c>
    </row>
    <row r="49" spans="2:4">
      <c r="B49" s="22" t="s">
        <v>43</v>
      </c>
      <c r="C49" s="9">
        <f>[2]TRX!$J$4</f>
        <v>0.71572254109526434</v>
      </c>
      <c r="D49" s="20">
        <f t="shared" si="0"/>
        <v>2.6877731703651221E-4</v>
      </c>
    </row>
    <row r="50" spans="2:4">
      <c r="B50" s="7" t="s">
        <v>25</v>
      </c>
      <c r="C50" s="1">
        <f>[2]POLIS!J4</f>
        <v>0.76204467211728877</v>
      </c>
      <c r="D50" s="20">
        <f t="shared" si="0"/>
        <v>2.8617279835873081E-4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2023-08-05T21:34:35Z</dcterms:modified>
</cp:coreProperties>
</file>