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G9" s="1"/>
  <c r="B10"/>
  <c r="N9"/>
  <c r="N8"/>
  <c r="O7"/>
  <c r="P7" s="1"/>
  <c r="N7"/>
  <c r="N6"/>
  <c r="C5"/>
  <c r="O9" s="1"/>
  <c r="P9" s="1"/>
  <c r="K4"/>
  <c r="J4"/>
  <c r="D10" i="33"/>
  <c r="B10"/>
  <c r="G9" s="1"/>
  <c r="N9"/>
  <c r="N8"/>
  <c r="N7"/>
  <c r="N6"/>
  <c r="C5"/>
  <c r="O7" s="1"/>
  <c r="P7" s="1"/>
  <c r="D11" i="32"/>
  <c r="B11"/>
  <c r="G10" s="1"/>
  <c r="C9"/>
  <c r="T8"/>
  <c r="R8"/>
  <c r="N8" s="1"/>
  <c r="C8"/>
  <c r="S8" s="1"/>
  <c r="T7"/>
  <c r="S7"/>
  <c r="R7"/>
  <c r="N7"/>
  <c r="C7"/>
  <c r="O7" s="1"/>
  <c r="P7" s="1"/>
  <c r="T6"/>
  <c r="R6"/>
  <c r="N6"/>
  <c r="C6"/>
  <c r="S6" s="1"/>
  <c r="R5"/>
  <c r="C5"/>
  <c r="O9" s="1"/>
  <c r="J4"/>
  <c r="K4" s="1"/>
  <c r="D13" i="31"/>
  <c r="B13"/>
  <c r="G12"/>
  <c r="C10"/>
  <c r="N9"/>
  <c r="C9"/>
  <c r="N8"/>
  <c r="C8"/>
  <c r="T7"/>
  <c r="S7"/>
  <c r="R7"/>
  <c r="C7"/>
  <c r="T6"/>
  <c r="S6"/>
  <c r="R6"/>
  <c r="P6"/>
  <c r="N6"/>
  <c r="E6"/>
  <c r="D6"/>
  <c r="T5" s="1"/>
  <c r="T17" s="1"/>
  <c r="S5"/>
  <c r="R5"/>
  <c r="R17" s="1"/>
  <c r="C5"/>
  <c r="O7" s="1"/>
  <c r="P7" s="1"/>
  <c r="J4"/>
  <c r="B10" i="30"/>
  <c r="J4" s="1"/>
  <c r="K4" s="1"/>
  <c r="N9"/>
  <c r="N8"/>
  <c r="N7"/>
  <c r="N6"/>
  <c r="E6"/>
  <c r="D6"/>
  <c r="D10" s="1"/>
  <c r="C5"/>
  <c r="B13" i="29"/>
  <c r="O9"/>
  <c r="N8"/>
  <c r="E6"/>
  <c r="D6"/>
  <c r="D13" s="1"/>
  <c r="C5"/>
  <c r="B34" i="28"/>
  <c r="C34" s="1"/>
  <c r="D33"/>
  <c r="C33"/>
  <c r="C32"/>
  <c r="C31"/>
  <c r="C30"/>
  <c r="D29"/>
  <c r="B28"/>
  <c r="C27"/>
  <c r="N26"/>
  <c r="B26"/>
  <c r="C26" s="1"/>
  <c r="O25"/>
  <c r="C25"/>
  <c r="O24"/>
  <c r="C24"/>
  <c r="O23"/>
  <c r="N23"/>
  <c r="C23"/>
  <c r="O6" s="1"/>
  <c r="P6" s="1"/>
  <c r="R22"/>
  <c r="C22"/>
  <c r="T21"/>
  <c r="R21"/>
  <c r="C21"/>
  <c r="T20"/>
  <c r="C20"/>
  <c r="T19"/>
  <c r="R19"/>
  <c r="C19"/>
  <c r="T18"/>
  <c r="R18"/>
  <c r="E18"/>
  <c r="T17"/>
  <c r="R17"/>
  <c r="N17"/>
  <c r="C17"/>
  <c r="T16"/>
  <c r="S16" s="1"/>
  <c r="R16"/>
  <c r="C16"/>
  <c r="O9" s="1"/>
  <c r="T15"/>
  <c r="S15"/>
  <c r="O26" s="1"/>
  <c r="R15"/>
  <c r="N25" s="1"/>
  <c r="N15"/>
  <c r="B15"/>
  <c r="E15" s="1"/>
  <c r="T14"/>
  <c r="S14"/>
  <c r="R14"/>
  <c r="O14"/>
  <c r="N14"/>
  <c r="P14" s="1"/>
  <c r="B14"/>
  <c r="T13"/>
  <c r="S13"/>
  <c r="R13"/>
  <c r="N16" s="1"/>
  <c r="D13"/>
  <c r="B13"/>
  <c r="T12"/>
  <c r="S12" s="1"/>
  <c r="R12"/>
  <c r="E12"/>
  <c r="T11"/>
  <c r="S11"/>
  <c r="R11"/>
  <c r="C11"/>
  <c r="T10"/>
  <c r="S10"/>
  <c r="C10"/>
  <c r="U9"/>
  <c r="S9"/>
  <c r="R9"/>
  <c r="B9"/>
  <c r="C9" s="1"/>
  <c r="R8"/>
  <c r="T8" s="1"/>
  <c r="O8"/>
  <c r="C8"/>
  <c r="B8"/>
  <c r="T7"/>
  <c r="R7"/>
  <c r="P7"/>
  <c r="O7" s="1"/>
  <c r="N7"/>
  <c r="C7"/>
  <c r="T6"/>
  <c r="N6"/>
  <c r="B6"/>
  <c r="S5"/>
  <c r="D5"/>
  <c r="B5"/>
  <c r="R5" s="1"/>
  <c r="N3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K4"/>
  <c r="B19" i="26"/>
  <c r="J4" s="1"/>
  <c r="P17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T5"/>
  <c r="R5"/>
  <c r="R22" s="1"/>
  <c r="C5"/>
  <c r="O9" s="1"/>
  <c r="P9" s="1"/>
  <c r="K4"/>
  <c r="B10" i="25"/>
  <c r="O9"/>
  <c r="O8"/>
  <c r="N7"/>
  <c r="D7"/>
  <c r="O6"/>
  <c r="E6"/>
  <c r="D6"/>
  <c r="D10" s="1"/>
  <c r="G9" s="1"/>
  <c r="C5"/>
  <c r="O7" s="1"/>
  <c r="J4"/>
  <c r="N17" i="24"/>
  <c r="N16"/>
  <c r="B16"/>
  <c r="D16" s="1"/>
  <c r="T9" s="1"/>
  <c r="O15"/>
  <c r="P15" s="1"/>
  <c r="D15"/>
  <c r="B15"/>
  <c r="B18" s="1"/>
  <c r="N14"/>
  <c r="C14"/>
  <c r="C13"/>
  <c r="C12"/>
  <c r="C11"/>
  <c r="T10"/>
  <c r="R10"/>
  <c r="N15" s="1"/>
  <c r="C10"/>
  <c r="R9"/>
  <c r="O9"/>
  <c r="C9"/>
  <c r="T8"/>
  <c r="S8"/>
  <c r="R8"/>
  <c r="N8"/>
  <c r="C8"/>
  <c r="T7"/>
  <c r="S7" s="1"/>
  <c r="R7"/>
  <c r="O7"/>
  <c r="C7"/>
  <c r="T6"/>
  <c r="T17" s="1"/>
  <c r="R6"/>
  <c r="U6" s="1"/>
  <c r="N6"/>
  <c r="E6"/>
  <c r="D6"/>
  <c r="D18" s="1"/>
  <c r="G17" s="1"/>
  <c r="T5"/>
  <c r="S5"/>
  <c r="R5"/>
  <c r="R17" s="1"/>
  <c r="C5"/>
  <c r="J4"/>
  <c r="B35" i="23"/>
  <c r="C34"/>
  <c r="C33"/>
  <c r="B32"/>
  <c r="C31"/>
  <c r="C30"/>
  <c r="C29"/>
  <c r="C28"/>
  <c r="C27"/>
  <c r="D26"/>
  <c r="B26"/>
  <c r="T25"/>
  <c r="D25"/>
  <c r="T21" s="1"/>
  <c r="B25"/>
  <c r="T24"/>
  <c r="C24"/>
  <c r="T23"/>
  <c r="R23"/>
  <c r="C23"/>
  <c r="T22"/>
  <c r="R22"/>
  <c r="C22"/>
  <c r="S21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D37" s="1"/>
  <c r="R6"/>
  <c r="T6" s="1"/>
  <c r="D6"/>
  <c r="R5"/>
  <c r="D5"/>
  <c r="D15" i="22"/>
  <c r="D14"/>
  <c r="D13"/>
  <c r="D12"/>
  <c r="D11"/>
  <c r="D10"/>
  <c r="D9"/>
  <c r="D8"/>
  <c r="B7"/>
  <c r="E6"/>
  <c r="D6"/>
  <c r="D5"/>
  <c r="B15" i="21"/>
  <c r="J4" s="1"/>
  <c r="C13"/>
  <c r="C12"/>
  <c r="C11"/>
  <c r="C10"/>
  <c r="C9"/>
  <c r="T8"/>
  <c r="R8"/>
  <c r="C8"/>
  <c r="T7"/>
  <c r="R7"/>
  <c r="N6" s="1"/>
  <c r="C7"/>
  <c r="R6"/>
  <c r="E6"/>
  <c r="D6"/>
  <c r="T5"/>
  <c r="S5"/>
  <c r="R5"/>
  <c r="C5"/>
  <c r="B10" i="20"/>
  <c r="O6"/>
  <c r="E6"/>
  <c r="D6"/>
  <c r="D10" s="1"/>
  <c r="G9" s="1"/>
  <c r="C5"/>
  <c r="O7" s="1"/>
  <c r="J4"/>
  <c r="K4" s="1"/>
  <c r="B10" i="19"/>
  <c r="N9"/>
  <c r="N8"/>
  <c r="O7"/>
  <c r="P7" s="1"/>
  <c r="N7"/>
  <c r="N6"/>
  <c r="E6"/>
  <c r="D6"/>
  <c r="D10" s="1"/>
  <c r="G9" s="1"/>
  <c r="C5"/>
  <c r="O9" s="1"/>
  <c r="K4"/>
  <c r="J4"/>
  <c r="B10" i="18"/>
  <c r="O9"/>
  <c r="N7"/>
  <c r="E6"/>
  <c r="D6"/>
  <c r="D10" s="1"/>
  <c r="G9" s="1"/>
  <c r="C5"/>
  <c r="J4"/>
  <c r="K4" s="1"/>
  <c r="B13" i="17"/>
  <c r="O9"/>
  <c r="O8"/>
  <c r="O7"/>
  <c r="O6"/>
  <c r="E6"/>
  <c r="D6"/>
  <c r="D13" s="1"/>
  <c r="J4"/>
  <c r="K4" s="1"/>
  <c r="C10" i="16"/>
  <c r="B9"/>
  <c r="D9" s="1"/>
  <c r="D8" s="1"/>
  <c r="T8" s="1"/>
  <c r="C8"/>
  <c r="B8"/>
  <c r="R8" s="1"/>
  <c r="S8" s="1"/>
  <c r="T7"/>
  <c r="R7"/>
  <c r="R13" s="1"/>
  <c r="C7"/>
  <c r="T6"/>
  <c r="S6"/>
  <c r="R6"/>
  <c r="E6"/>
  <c r="D6"/>
  <c r="D14" s="1"/>
  <c r="T5"/>
  <c r="T13" s="1"/>
  <c r="R5"/>
  <c r="U5" s="1"/>
  <c r="C5"/>
  <c r="B13" i="15"/>
  <c r="O9"/>
  <c r="N8"/>
  <c r="O7"/>
  <c r="E6"/>
  <c r="D6"/>
  <c r="D13" s="1"/>
  <c r="C5"/>
  <c r="O8" s="1"/>
  <c r="P8" s="1"/>
  <c r="N24" i="14"/>
  <c r="B17"/>
  <c r="C15"/>
  <c r="D14"/>
  <c r="C14" s="1"/>
  <c r="C13"/>
  <c r="C12"/>
  <c r="C11"/>
  <c r="R10"/>
  <c r="E10"/>
  <c r="S9"/>
  <c r="O15" s="1"/>
  <c r="P15" s="1"/>
  <c r="R9"/>
  <c r="N15" s="1"/>
  <c r="D9"/>
  <c r="S8"/>
  <c r="O9" s="1"/>
  <c r="R8"/>
  <c r="O8"/>
  <c r="E8"/>
  <c r="S7"/>
  <c r="R7"/>
  <c r="O7"/>
  <c r="N7"/>
  <c r="P7" s="1"/>
  <c r="E7"/>
  <c r="S6"/>
  <c r="R6"/>
  <c r="T6" s="1"/>
  <c r="O6"/>
  <c r="D6"/>
  <c r="D17" s="1"/>
  <c r="R5"/>
  <c r="D5"/>
  <c r="J4"/>
  <c r="D13" i="13"/>
  <c r="B13"/>
  <c r="G12"/>
  <c r="C11"/>
  <c r="C10"/>
  <c r="C9"/>
  <c r="C8"/>
  <c r="C7"/>
  <c r="T6"/>
  <c r="R6"/>
  <c r="R15" s="1"/>
  <c r="C6"/>
  <c r="O6" s="1"/>
  <c r="T5"/>
  <c r="T15" s="1"/>
  <c r="S5"/>
  <c r="R5"/>
  <c r="C5"/>
  <c r="O9" s="1"/>
  <c r="J4"/>
  <c r="K4" s="1"/>
  <c r="P17" i="12"/>
  <c r="N17"/>
  <c r="O16"/>
  <c r="P16" s="1"/>
  <c r="N16"/>
  <c r="N15"/>
  <c r="O14"/>
  <c r="P14" s="1"/>
  <c r="N14"/>
  <c r="B13"/>
  <c r="C11"/>
  <c r="C10"/>
  <c r="O17" s="1"/>
  <c r="C9"/>
  <c r="U8"/>
  <c r="T8"/>
  <c r="S8"/>
  <c r="R8"/>
  <c r="C8"/>
  <c r="T7"/>
  <c r="R7"/>
  <c r="N7" s="1"/>
  <c r="C7"/>
  <c r="T6"/>
  <c r="S6"/>
  <c r="R6"/>
  <c r="E6"/>
  <c r="D6"/>
  <c r="D13" s="1"/>
  <c r="G12" s="1"/>
  <c r="T5"/>
  <c r="T13" s="1"/>
  <c r="R5"/>
  <c r="C5"/>
  <c r="O7" s="1"/>
  <c r="P7" s="1"/>
  <c r="J4"/>
  <c r="B14" i="11"/>
  <c r="J4" s="1"/>
  <c r="K4" s="1"/>
  <c r="O9"/>
  <c r="P9" s="1"/>
  <c r="N9"/>
  <c r="N8"/>
  <c r="O7"/>
  <c r="P7" s="1"/>
  <c r="N7"/>
  <c r="E7"/>
  <c r="D7"/>
  <c r="N6"/>
  <c r="E6"/>
  <c r="D6"/>
  <c r="D14" s="1"/>
  <c r="C5"/>
  <c r="O8" s="1"/>
  <c r="P8" s="1"/>
  <c r="B14" i="10"/>
  <c r="D12"/>
  <c r="C12"/>
  <c r="C11"/>
  <c r="C10"/>
  <c r="C9"/>
  <c r="C8"/>
  <c r="T7"/>
  <c r="R7"/>
  <c r="N8" s="1"/>
  <c r="C7"/>
  <c r="T6"/>
  <c r="S6"/>
  <c r="R6"/>
  <c r="E6"/>
  <c r="D6"/>
  <c r="D14" s="1"/>
  <c r="G13" s="1"/>
  <c r="T5"/>
  <c r="T14" s="1"/>
  <c r="R5"/>
  <c r="C5"/>
  <c r="O7" s="1"/>
  <c r="J4"/>
  <c r="B14" i="9"/>
  <c r="C10"/>
  <c r="N9"/>
  <c r="C9"/>
  <c r="N8"/>
  <c r="C8"/>
  <c r="T7"/>
  <c r="R7"/>
  <c r="N7"/>
  <c r="C7"/>
  <c r="R6"/>
  <c r="R17" s="1"/>
  <c r="O6"/>
  <c r="E6"/>
  <c r="U6" s="1"/>
  <c r="D6"/>
  <c r="D14" s="1"/>
  <c r="G13" s="1"/>
  <c r="T5"/>
  <c r="R5"/>
  <c r="C5"/>
  <c r="O9" s="1"/>
  <c r="P9" s="1"/>
  <c r="B13" i="8"/>
  <c r="N9"/>
  <c r="C9"/>
  <c r="T8"/>
  <c r="R8"/>
  <c r="N8"/>
  <c r="C8"/>
  <c r="T7"/>
  <c r="S7" s="1"/>
  <c r="O6" s="1"/>
  <c r="P6" s="1"/>
  <c r="R7"/>
  <c r="O7"/>
  <c r="P7" s="1"/>
  <c r="N7"/>
  <c r="C7"/>
  <c r="R6"/>
  <c r="U6" s="1"/>
  <c r="N6"/>
  <c r="E6"/>
  <c r="D6"/>
  <c r="D13" s="1"/>
  <c r="G12" s="1"/>
  <c r="T5"/>
  <c r="S5"/>
  <c r="R5"/>
  <c r="R13" s="1"/>
  <c r="C5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E61"/>
  <c r="E60"/>
  <c r="E59"/>
  <c r="E52"/>
  <c r="D52"/>
  <c r="G52" s="1"/>
  <c r="C52"/>
  <c r="E51"/>
  <c r="D51"/>
  <c r="G51" s="1"/>
  <c r="H35" s="1"/>
  <c r="H40" s="1"/>
  <c r="I40" s="1"/>
  <c r="K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L39" s="1"/>
  <c r="L41" s="1"/>
  <c r="M41" s="1"/>
  <c r="E37"/>
  <c r="F37" s="1"/>
  <c r="D37"/>
  <c r="M36"/>
  <c r="D36"/>
  <c r="E36" s="1"/>
  <c r="F36" s="1"/>
  <c r="M35"/>
  <c r="E35"/>
  <c r="F35" s="1"/>
  <c r="D35"/>
  <c r="M34"/>
  <c r="F34"/>
  <c r="I34" s="1"/>
  <c r="K34" s="1"/>
  <c r="D34"/>
  <c r="E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D9"/>
  <c r="B9"/>
  <c r="G8"/>
  <c r="D7"/>
  <c r="P6"/>
  <c r="N6"/>
  <c r="O6" s="1"/>
  <c r="D6"/>
  <c r="D5"/>
  <c r="J4"/>
  <c r="K4" s="1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75" i="2"/>
  <c r="N74"/>
  <c r="M73"/>
  <c r="M68"/>
  <c r="M67"/>
  <c r="M66"/>
  <c r="N65"/>
  <c r="O65" s="1"/>
  <c r="M65"/>
  <c r="M60"/>
  <c r="M59"/>
  <c r="N57"/>
  <c r="M52"/>
  <c r="N51"/>
  <c r="O51" s="1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O9" s="1"/>
  <c r="N25"/>
  <c r="O25" s="1"/>
  <c r="M25"/>
  <c r="C25"/>
  <c r="T24"/>
  <c r="S24"/>
  <c r="R24"/>
  <c r="M76" s="1"/>
  <c r="C24"/>
  <c r="T23"/>
  <c r="R23"/>
  <c r="C23"/>
  <c r="C22"/>
  <c r="N43" s="1"/>
  <c r="O43" s="1"/>
  <c r="R21"/>
  <c r="C21"/>
  <c r="M20"/>
  <c r="C20"/>
  <c r="T19"/>
  <c r="S19"/>
  <c r="R19"/>
  <c r="M19"/>
  <c r="C19"/>
  <c r="N28" s="1"/>
  <c r="O28" s="1"/>
  <c r="T18"/>
  <c r="S18" s="1"/>
  <c r="R18"/>
  <c r="N18"/>
  <c r="O18" s="1"/>
  <c r="M18"/>
  <c r="D18"/>
  <c r="T17"/>
  <c r="R17"/>
  <c r="M17"/>
  <c r="C17"/>
  <c r="N20" s="1"/>
  <c r="O20" s="1"/>
  <c r="T16"/>
  <c r="S16"/>
  <c r="R16"/>
  <c r="D16"/>
  <c r="T14" s="1"/>
  <c r="D15"/>
  <c r="S14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C37"/>
  <c r="S20" s="1"/>
  <c r="C36"/>
  <c r="C35"/>
  <c r="C34"/>
  <c r="D33"/>
  <c r="D32"/>
  <c r="D31"/>
  <c r="D30"/>
  <c r="D29"/>
  <c r="N28"/>
  <c r="C28"/>
  <c r="D27"/>
  <c r="N26"/>
  <c r="D26"/>
  <c r="D25"/>
  <c r="D24"/>
  <c r="T23"/>
  <c r="S23" s="1"/>
  <c r="O37" s="1"/>
  <c r="R23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R17"/>
  <c r="S17" s="1"/>
  <c r="D17"/>
  <c r="T16"/>
  <c r="R16"/>
  <c r="D16"/>
  <c r="R15"/>
  <c r="T15" s="1"/>
  <c r="D15"/>
  <c r="R14"/>
  <c r="T14" s="1"/>
  <c r="D14"/>
  <c r="T13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H36" i="5" l="1"/>
  <c r="H37"/>
  <c r="O14" i="2"/>
  <c r="O46"/>
  <c r="I36" i="5"/>
  <c r="K36" s="1"/>
  <c r="T5" i="1"/>
  <c r="O3"/>
  <c r="O29"/>
  <c r="P29" s="1"/>
  <c r="O28"/>
  <c r="P28" s="1"/>
  <c r="O27"/>
  <c r="O26"/>
  <c r="P26" s="1"/>
  <c r="D38"/>
  <c r="T21" s="1"/>
  <c r="R21"/>
  <c r="T19"/>
  <c r="R19"/>
  <c r="N19" s="1"/>
  <c r="D18"/>
  <c r="T10" s="1"/>
  <c r="S10" s="1"/>
  <c r="N6"/>
  <c r="N37"/>
  <c r="P37" s="1"/>
  <c r="N36"/>
  <c r="N35"/>
  <c r="N34"/>
  <c r="N52" i="2"/>
  <c r="O52" s="1"/>
  <c r="N50"/>
  <c r="O50" s="1"/>
  <c r="N36"/>
  <c r="O36" s="1"/>
  <c r="N35"/>
  <c r="O35" s="1"/>
  <c r="N75"/>
  <c r="O75" s="1"/>
  <c r="N73"/>
  <c r="O73" s="1"/>
  <c r="N68"/>
  <c r="O68" s="1"/>
  <c r="N66"/>
  <c r="O66" s="1"/>
  <c r="B31"/>
  <c r="D30"/>
  <c r="T21" s="1"/>
  <c r="S21" s="1"/>
  <c r="N6" i="9"/>
  <c r="J4"/>
  <c r="K4" s="1"/>
  <c r="G17" i="14"/>
  <c r="T5"/>
  <c r="N8"/>
  <c r="N6"/>
  <c r="N9" i="15"/>
  <c r="N7"/>
  <c r="J4"/>
  <c r="K4" s="1"/>
  <c r="N6"/>
  <c r="O6" i="16"/>
  <c r="O7"/>
  <c r="N9" i="17"/>
  <c r="N7"/>
  <c r="N8"/>
  <c r="P8" s="1"/>
  <c r="N6"/>
  <c r="P6" s="1"/>
  <c r="O7" i="18"/>
  <c r="P7" s="1"/>
  <c r="O6"/>
  <c r="N9" i="20"/>
  <c r="N8"/>
  <c r="N6"/>
  <c r="N7"/>
  <c r="P7" s="1"/>
  <c r="D15" i="21"/>
  <c r="G14" s="1"/>
  <c r="T6"/>
  <c r="S6" s="1"/>
  <c r="O8"/>
  <c r="O6"/>
  <c r="O7"/>
  <c r="C7" i="22"/>
  <c r="B17"/>
  <c r="J4" s="1"/>
  <c r="C35" i="23"/>
  <c r="N9" s="1"/>
  <c r="R25"/>
  <c r="O9"/>
  <c r="P9" s="1"/>
  <c r="E35"/>
  <c r="O8" i="24"/>
  <c r="P8" s="1"/>
  <c r="O6"/>
  <c r="P6" s="1"/>
  <c r="R6" i="28"/>
  <c r="C6"/>
  <c r="O8" i="29"/>
  <c r="P8" s="1"/>
  <c r="O7"/>
  <c r="P7" s="1"/>
  <c r="O6"/>
  <c r="N9"/>
  <c r="N7"/>
  <c r="N6"/>
  <c r="Q6" s="1"/>
  <c r="J4"/>
  <c r="K4" s="1"/>
  <c r="S13" i="1"/>
  <c r="N27"/>
  <c r="O34"/>
  <c r="P34" s="1"/>
  <c r="O35"/>
  <c r="P35" s="1"/>
  <c r="O36"/>
  <c r="P36" s="1"/>
  <c r="B39"/>
  <c r="S17" i="2"/>
  <c r="N34"/>
  <c r="O34" s="1"/>
  <c r="N67"/>
  <c r="O67" s="1"/>
  <c r="O70" s="1"/>
  <c r="N76"/>
  <c r="O76" s="1"/>
  <c r="P35" i="4"/>
  <c r="I37" i="5"/>
  <c r="K37" s="1"/>
  <c r="M39"/>
  <c r="K4" i="8"/>
  <c r="T6"/>
  <c r="T13" s="1"/>
  <c r="P6" i="9"/>
  <c r="K4" i="10"/>
  <c r="R14"/>
  <c r="N6"/>
  <c r="N9"/>
  <c r="G13" i="11"/>
  <c r="K4" i="12"/>
  <c r="R13"/>
  <c r="N6"/>
  <c r="N9"/>
  <c r="O7" i="13"/>
  <c r="O8"/>
  <c r="P6" i="14"/>
  <c r="T7"/>
  <c r="T8"/>
  <c r="N9"/>
  <c r="P9" s="1"/>
  <c r="T10"/>
  <c r="O14"/>
  <c r="O8" i="18"/>
  <c r="P9" i="19"/>
  <c r="O9" i="21"/>
  <c r="K4" i="24"/>
  <c r="P7" i="25"/>
  <c r="D36" i="28"/>
  <c r="P26"/>
  <c r="B36"/>
  <c r="J4" s="1"/>
  <c r="K4" s="1"/>
  <c r="G9" i="30"/>
  <c r="C18" i="2"/>
  <c r="N17" s="1"/>
  <c r="O17" s="1"/>
  <c r="O22" s="1"/>
  <c r="T15"/>
  <c r="S15" s="1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D74" i="5"/>
  <c r="E62"/>
  <c r="O9" i="8"/>
  <c r="P9" s="1"/>
  <c r="O8"/>
  <c r="P8" s="1"/>
  <c r="P11" s="1"/>
  <c r="S5" i="9"/>
  <c r="O9" i="10"/>
  <c r="P9" s="1"/>
  <c r="O8"/>
  <c r="P8" s="1"/>
  <c r="O6"/>
  <c r="P6" s="1"/>
  <c r="O9" i="12"/>
  <c r="P9" s="1"/>
  <c r="O8"/>
  <c r="O6"/>
  <c r="P6" s="1"/>
  <c r="N9" i="13"/>
  <c r="P9" s="1"/>
  <c r="N8"/>
  <c r="N7"/>
  <c r="N6"/>
  <c r="P6" s="1"/>
  <c r="O17" i="14"/>
  <c r="O16"/>
  <c r="O9" i="16"/>
  <c r="O8"/>
  <c r="R21" i="21"/>
  <c r="N8"/>
  <c r="T5" i="23"/>
  <c r="T37" s="1"/>
  <c r="E7" i="25"/>
  <c r="K4"/>
  <c r="S5" i="26"/>
  <c r="T22"/>
  <c r="O17" i="28"/>
  <c r="P17" s="1"/>
  <c r="O15"/>
  <c r="P15" s="1"/>
  <c r="P19" s="1"/>
  <c r="E14"/>
  <c r="R10"/>
  <c r="P23"/>
  <c r="O3"/>
  <c r="P3" s="1"/>
  <c r="O7" i="30"/>
  <c r="P7" s="1"/>
  <c r="O9"/>
  <c r="P9" s="1"/>
  <c r="O38" i="2"/>
  <c r="O54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17" i="4"/>
  <c r="I35" i="5"/>
  <c r="K35" s="1"/>
  <c r="M38"/>
  <c r="M46" s="1"/>
  <c r="U7" i="10"/>
  <c r="V7" i="12"/>
  <c r="N8"/>
  <c r="K4" i="14"/>
  <c r="P8"/>
  <c r="P9" i="15"/>
  <c r="P7" i="17"/>
  <c r="P9"/>
  <c r="P6" i="20"/>
  <c r="K4" i="21"/>
  <c r="P9" i="24"/>
  <c r="P9" i="25"/>
  <c r="O16" i="28"/>
  <c r="P16" s="1"/>
  <c r="P25"/>
  <c r="P9" i="29"/>
  <c r="O6" i="30"/>
  <c r="P6" s="1"/>
  <c r="O8"/>
  <c r="P8" s="1"/>
  <c r="O6" i="31"/>
  <c r="R37" i="14"/>
  <c r="N25"/>
  <c r="N23"/>
  <c r="N9" i="18"/>
  <c r="P9" s="1"/>
  <c r="N8"/>
  <c r="N6"/>
  <c r="B37" i="23"/>
  <c r="J4" s="1"/>
  <c r="R9"/>
  <c r="S9" s="1"/>
  <c r="C9"/>
  <c r="O6" s="1"/>
  <c r="P6" s="1"/>
  <c r="C32"/>
  <c r="R24"/>
  <c r="O17" i="24"/>
  <c r="P17" s="1"/>
  <c r="O16"/>
  <c r="P16" s="1"/>
  <c r="O14"/>
  <c r="P14" s="1"/>
  <c r="P20" s="1"/>
  <c r="N9"/>
  <c r="N7"/>
  <c r="P7" s="1"/>
  <c r="N9" i="25"/>
  <c r="N8"/>
  <c r="P8" s="1"/>
  <c r="N6"/>
  <c r="P6" s="1"/>
  <c r="R38" i="28"/>
  <c r="T5"/>
  <c r="C28"/>
  <c r="R20"/>
  <c r="C29"/>
  <c r="T22"/>
  <c r="S22" s="1"/>
  <c r="O9" i="31"/>
  <c r="P9" s="1"/>
  <c r="S5" i="32"/>
  <c r="O6" i="33"/>
  <c r="P6" s="1"/>
  <c r="O8"/>
  <c r="P8" s="1"/>
  <c r="N26" i="2"/>
  <c r="O26" s="1"/>
  <c r="O30" s="1"/>
  <c r="N27"/>
  <c r="O27" s="1"/>
  <c r="M74"/>
  <c r="O74" s="1"/>
  <c r="T6" i="9"/>
  <c r="T17" s="1"/>
  <c r="O7"/>
  <c r="P7" s="1"/>
  <c r="O8"/>
  <c r="P8" s="1"/>
  <c r="U5" i="10"/>
  <c r="N7"/>
  <c r="P7" s="1"/>
  <c r="O6" i="11"/>
  <c r="P6" s="1"/>
  <c r="P12" s="1"/>
  <c r="U5" i="12"/>
  <c r="O15"/>
  <c r="P15" s="1"/>
  <c r="P19" s="1"/>
  <c r="T9" i="14"/>
  <c r="N14"/>
  <c r="N16"/>
  <c r="N17"/>
  <c r="N22"/>
  <c r="G12" i="15"/>
  <c r="P7"/>
  <c r="S7" i="16"/>
  <c r="B14"/>
  <c r="G12" i="17"/>
  <c r="O8" i="20"/>
  <c r="P8" s="1"/>
  <c r="O9"/>
  <c r="P9" s="1"/>
  <c r="N9" i="21"/>
  <c r="T21"/>
  <c r="S7"/>
  <c r="U8"/>
  <c r="D17" i="22"/>
  <c r="G12" i="29"/>
  <c r="K4" i="31"/>
  <c r="O8"/>
  <c r="P8" s="1"/>
  <c r="P11" s="1"/>
  <c r="R35" i="32"/>
  <c r="O6"/>
  <c r="O8"/>
  <c r="P8" s="1"/>
  <c r="N9"/>
  <c r="P9" s="1"/>
  <c r="J4" i="33"/>
  <c r="K4" s="1"/>
  <c r="O9"/>
  <c r="P9" s="1"/>
  <c r="O6" i="15"/>
  <c r="P6" s="1"/>
  <c r="P11" s="1"/>
  <c r="O6" i="19"/>
  <c r="P6" s="1"/>
  <c r="P11" s="1"/>
  <c r="O8"/>
  <c r="P8" s="1"/>
  <c r="N7" i="21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N24" i="28"/>
  <c r="P24" s="1"/>
  <c r="T5" i="32"/>
  <c r="T35" s="1"/>
  <c r="W35" s="1"/>
  <c r="O6" i="34"/>
  <c r="P6" s="1"/>
  <c r="P11" s="1"/>
  <c r="O8"/>
  <c r="P8" s="1"/>
  <c r="P11" i="25" l="1"/>
  <c r="N8" i="28"/>
  <c r="P8" s="1"/>
  <c r="P11" s="1"/>
  <c r="N9"/>
  <c r="P9" s="1"/>
  <c r="D39" i="1"/>
  <c r="D42" s="1"/>
  <c r="T18"/>
  <c r="S18" s="1"/>
  <c r="R18"/>
  <c r="N10"/>
  <c r="P10" s="1"/>
  <c r="B42"/>
  <c r="R22"/>
  <c r="R22" i="2"/>
  <c r="M57"/>
  <c r="O57" s="1"/>
  <c r="D31"/>
  <c r="T22"/>
  <c r="T20"/>
  <c r="R20"/>
  <c r="O6" i="1"/>
  <c r="N3" s="1"/>
  <c r="P3" s="1"/>
  <c r="P11" i="26"/>
  <c r="T38" i="28"/>
  <c r="W38" s="1"/>
  <c r="P11" i="30"/>
  <c r="P28" i="28"/>
  <c r="P17" i="14"/>
  <c r="P8" i="12"/>
  <c r="P11" i="10"/>
  <c r="G36" i="28"/>
  <c r="P14" i="14"/>
  <c r="P8" i="13"/>
  <c r="P11" i="24"/>
  <c r="P7" i="21"/>
  <c r="P8"/>
  <c r="O78" i="2"/>
  <c r="T36"/>
  <c r="G37" i="23"/>
  <c r="K14" i="5"/>
  <c r="P6" i="32"/>
  <c r="P11" s="1"/>
  <c r="N3"/>
  <c r="O3"/>
  <c r="P3" s="1"/>
  <c r="N7" i="16"/>
  <c r="N6"/>
  <c r="P6" s="1"/>
  <c r="P12" s="1"/>
  <c r="J4"/>
  <c r="K4" s="1"/>
  <c r="N8"/>
  <c r="N9"/>
  <c r="P9" s="1"/>
  <c r="N3" i="31"/>
  <c r="O3"/>
  <c r="N3" i="21"/>
  <c r="P6"/>
  <c r="O3"/>
  <c r="P3" s="1"/>
  <c r="T37" i="14"/>
  <c r="S5"/>
  <c r="H41" i="5"/>
  <c r="I41" s="1"/>
  <c r="K41" s="1"/>
  <c r="H38"/>
  <c r="P19" i="26"/>
  <c r="G13" i="16"/>
  <c r="P11" i="33"/>
  <c r="P11" i="20"/>
  <c r="R37" i="23"/>
  <c r="P8" i="16"/>
  <c r="P16" i="14"/>
  <c r="P11" i="12"/>
  <c r="P9" i="21"/>
  <c r="P8" i="18"/>
  <c r="P11" i="14"/>
  <c r="P7" i="13"/>
  <c r="P12" s="1"/>
  <c r="P12" i="9"/>
  <c r="N4" i="2"/>
  <c r="P39" i="1"/>
  <c r="P6" i="29"/>
  <c r="P11" s="1"/>
  <c r="P6" i="18"/>
  <c r="P11" s="1"/>
  <c r="P11" i="17"/>
  <c r="P7" i="16"/>
  <c r="B37" i="2"/>
  <c r="S19" i="1"/>
  <c r="P27"/>
  <c r="P31" s="1"/>
  <c r="D37" i="2"/>
  <c r="J4" l="1"/>
  <c r="K4" s="1"/>
  <c r="J7"/>
  <c r="J8" s="1"/>
  <c r="M4"/>
  <c r="O4" s="1"/>
  <c r="H39" i="5"/>
  <c r="I39" s="1"/>
  <c r="K39" s="1"/>
  <c r="I38"/>
  <c r="K38" s="1"/>
  <c r="J13" s="1"/>
  <c r="O24" i="14"/>
  <c r="P24" s="1"/>
  <c r="O22"/>
  <c r="P22" s="1"/>
  <c r="O23"/>
  <c r="P23" s="1"/>
  <c r="O25"/>
  <c r="P25" s="1"/>
  <c r="M58" i="2"/>
  <c r="R36"/>
  <c r="O12" i="1"/>
  <c r="P12" s="1"/>
  <c r="O11"/>
  <c r="O13"/>
  <c r="P13" s="1"/>
  <c r="G7"/>
  <c r="I42"/>
  <c r="O21"/>
  <c r="P21" s="1"/>
  <c r="O19"/>
  <c r="P19" s="1"/>
  <c r="O20"/>
  <c r="P20" s="1"/>
  <c r="J12"/>
  <c r="J13" s="1"/>
  <c r="J4"/>
  <c r="K4" s="1"/>
  <c r="N11"/>
  <c r="R32"/>
  <c r="G36" i="2"/>
  <c r="P11" i="21"/>
  <c r="P3" i="31"/>
  <c r="P19" i="14"/>
  <c r="P6" i="1"/>
  <c r="S20" i="2"/>
  <c r="T22" i="1"/>
  <c r="T32" s="1"/>
  <c r="P23" l="1"/>
  <c r="N59" i="2"/>
  <c r="O59" s="1"/>
  <c r="N60"/>
  <c r="O60" s="1"/>
  <c r="N58"/>
  <c r="O58" s="1"/>
  <c r="O62" s="1"/>
  <c r="J15" i="5"/>
  <c r="J16" s="1"/>
  <c r="O46"/>
  <c r="P46" s="1"/>
  <c r="P11" i="1"/>
  <c r="P15" s="1"/>
  <c r="P27" i="14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<sst xmlns="http://schemas.openxmlformats.org/spreadsheetml/2006/main" count="697" uniqueCount="88">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</sst>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2060800"/>
        <c:axId val="82062720"/>
      </c:lineChart>
      <c:dateAx>
        <c:axId val="82060800"/>
        <c:scaling>
          <c:orientation val="minMax"/>
        </c:scaling>
        <c:axPos val="b"/>
        <c:numFmt formatCode="dd/mm/yy;@" sourceLinked="1"/>
        <c:majorTickMark val="none"/>
        <c:tickLblPos val="nextTo"/>
        <c:crossAx val="82062720"/>
        <c:crosses val="autoZero"/>
        <c:lblOffset val="100"/>
      </c:dateAx>
      <c:valAx>
        <c:axId val="8206272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20608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H17" sqref="H17:H18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1674.513241431797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860.66651677270386</v>
      </c>
      <c r="K4" s="4">
        <f>(J4/D42-1)</f>
        <v>-0.39525915784600552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2768.9766007326984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4.9129600000000001E-3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4.9129600000000001E-3</v>
      </c>
      <c r="C12" s="40">
        <v>0</v>
      </c>
      <c r="D12" s="26">
        <f t="shared" si="0"/>
        <v>0</v>
      </c>
      <c r="E12" s="38">
        <f>(B12*J3)</f>
        <v>8.2268165746247615</v>
      </c>
      <c r="I12" t="s">
        <v>13</v>
      </c>
      <c r="J12">
        <f>(J11-B42)</f>
        <v>8.6019880000000049E-2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144.04142808637428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0.51398012000000004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0.51398011999999993</v>
      </c>
      <c r="D42" s="23">
        <f>(SUM(D5:D41))</f>
        <v>1423.1989255217843</v>
      </c>
      <c r="H42" t="s">
        <v>9</v>
      </c>
      <c r="I42" s="39">
        <f>D42/B42</f>
        <v>2768.9766007326984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I10" sqref="I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1.6013550401339749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15.160118497386156</v>
      </c>
      <c r="K4" s="4">
        <f>(J4/D14-1)</f>
        <v>-0.55028388218139135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0.46250001000000002</v>
      </c>
      <c r="S5" s="40">
        <v>0</v>
      </c>
      <c r="T5" s="26">
        <f>(D6)</f>
        <v>0</v>
      </c>
      <c r="U5" s="38">
        <f>(R5*J3)</f>
        <v>0.74062672207551383</v>
      </c>
    </row>
    <row r="6" spans="2:21">
      <c r="B6" s="36">
        <v>0.46250001000000002</v>
      </c>
      <c r="C6" s="40">
        <v>0</v>
      </c>
      <c r="D6" s="26">
        <f>(B6*C6)</f>
        <v>0</v>
      </c>
      <c r="E6" s="38">
        <f>(B6*J3)</f>
        <v>0.74062672207551383</v>
      </c>
      <c r="M6" t="s">
        <v>11</v>
      </c>
      <c r="N6" s="29">
        <f>(SUM(R5:R7)/5)</f>
        <v>1.893411282</v>
      </c>
      <c r="O6" s="38">
        <f>($C$5*Params!K8)</f>
        <v>4.9302941984076982</v>
      </c>
      <c r="P6" s="38">
        <f>(O6*N6)</f>
        <v>9.3350746588442828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1.893411282</v>
      </c>
      <c r="O7" s="38">
        <f>($C$5*Params!K9)</f>
        <v>6.0680543980402435</v>
      </c>
      <c r="P7" s="38">
        <f>(O7*N7)</f>
        <v>11.489322657039116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0.29517772770420403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1.893411282</v>
      </c>
      <c r="O8" s="38">
        <f>($C$5*Params!K10)</f>
        <v>8.3435747973053349</v>
      </c>
      <c r="P8" s="38">
        <f>(O8*N8)</f>
        <v>15.797818653428784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1.893411282</v>
      </c>
      <c r="O9" s="38">
        <f>($C$5*Params!K11)</f>
        <v>15.170135995100608</v>
      </c>
      <c r="P9" s="38">
        <f>(O9*N9)</f>
        <v>28.723306642597787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65.345522611909971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3.5608130922714127</v>
      </c>
    </row>
    <row r="14" spans="2:21">
      <c r="B14" s="29">
        <f>(SUM(B5:B13))</f>
        <v>9.4670564100000014</v>
      </c>
      <c r="D14" s="38">
        <f>(SUM(D5:D13))</f>
        <v>33.710418410000003</v>
      </c>
      <c r="R14" s="29">
        <f>(SUM(R5:R13))</f>
        <v>9.4670564099999996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7.8166561178055236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9.4805995087535244</v>
      </c>
      <c r="K4" s="4">
        <f>(J4/D14-1)</f>
        <v>-0.13260754723206547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0.68736601954127485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0.14159692512701774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10.860803325492981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29.647174700132872</v>
      </c>
      <c r="K4" s="4">
        <f>(J4/D13-1)</f>
        <v>-0.29673280207822861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0.12379817000203081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0.12379817000203081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0.55442712386771253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2.112653827074209E-3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2.0181891281408815</v>
      </c>
      <c r="K4" s="4">
        <f>(J4/D13-1)</f>
        <v>-0.28740310733009833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216.73142445410889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128.24307227229468</v>
      </c>
      <c r="K4" s="4">
        <f>(J4/D17-1)</f>
        <v>-0.25297519534193558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5.0931884746715589E-2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2.0585150694651264E-2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0.28646692758646297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6.3909565261056775E-2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3.9209918584578936</v>
      </c>
      <c r="K4" s="4">
        <f>(J4/D13-1)</f>
        <v>-0.21580162830842131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1.489557301393375E-2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4.5020162577883456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27.167517817727461</v>
      </c>
      <c r="K4" s="4">
        <f>(J4/D14-1)</f>
        <v>-0.20549672523372875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0.13927847178573485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0.13927847178573485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27.522501107077851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3.3980014717577878</v>
      </c>
      <c r="K4" s="4">
        <f>(J4/D13-1)</f>
        <v>-0.34653817850811774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7.197134039500859E-2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3.5643499753225352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6.1087361478262006</v>
      </c>
      <c r="K4" s="4">
        <f>(J4/D10-1)</f>
        <v>-0.28301218922227689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4.4623879516050473E-3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1.6660476674206861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7.6057167240786461</v>
      </c>
      <c r="K4" s="4">
        <f>(J4/D10-1)</f>
        <v>-0.25214191503651462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2.5547074969368758E-2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26124.575433085171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761.5744794238974</v>
      </c>
      <c r="K4" s="4">
        <f>(J4/D37-1)</f>
        <v>0.10106882947375784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3.3304E-4</v>
      </c>
      <c r="C6" s="40">
        <v>0</v>
      </c>
      <c r="D6" s="26">
        <f>(B6*C6)</f>
        <v>0</v>
      </c>
      <c r="E6" s="38">
        <f>(B6*J3)</f>
        <v>8.7005286022346855</v>
      </c>
      <c r="I6" t="s">
        <v>11</v>
      </c>
      <c r="J6">
        <v>0.03</v>
      </c>
      <c r="R6" s="24">
        <f t="shared" si="0"/>
        <v>3.3304E-4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8.4834999999999425E-4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22.162783568657655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23726.559806048714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2.8422379999999994E-2</v>
      </c>
      <c r="T36" s="38">
        <f>(SUM(T5:T25))</f>
        <v>507.58980017000005</v>
      </c>
    </row>
    <row r="37" spans="2:20">
      <c r="B37">
        <f>(SUM(B5:B36))</f>
        <v>2.9151650000000005E-2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6.198733465639009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7.6278147076526315</v>
      </c>
      <c r="K4" s="4">
        <f>(J4/D10-1)</f>
        <v>-8.2092092941921657E-2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9.407941755469636E-3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64.770785156910321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10.595885776919388</v>
      </c>
      <c r="K4" s="4">
        <f>(J4/D15-1)</f>
        <v>6.6104792487542197E-2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4.0994725341511683E-2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1.2082506893441189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0.44542203356419319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1.1446148433667107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2.0000300063116382E-2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6.7384030594447986E-5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22.893639625741375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0.30956218748386449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4.1840203918566532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0.57747996871000684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28.255174256189321</v>
      </c>
      <c r="K4" s="4">
        <f>(J4/D18-1)</f>
        <v>-0.36025539885543967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0.1607875744439366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0.1607875744439366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0.41455041707275481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22.652941646154783</v>
      </c>
      <c r="K4" s="4">
        <f>(J4/D10-1)</f>
        <v>-0.42781152699785852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0.98704690598760647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0.36004857287698167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1.1628960805796349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23.926239352464872</v>
      </c>
      <c r="K4" s="4">
        <f>(J4/D19-1)</f>
        <v>-0.34626107569063591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7.0582768380115735E-2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0.29275991516586491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0.30717117006479738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8.3176098139033553E-6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3.6576526131487652</v>
      </c>
      <c r="K4" s="4">
        <f>(J4/D13-1)</f>
        <v>-0.2728324824753946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1.7995980593361301E-3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21.794217100481742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171.76458623147479</v>
      </c>
      <c r="K4" s="4">
        <f>(J4/D36-1)</f>
        <v>-0.13278086665961408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4.5767855911011658E-2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0.13427445488089138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1.1502508312858194E-2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0.7452164215240733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7.5810312603831365E-2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0.70327501711480123</v>
      </c>
      <c r="K4" s="4">
        <f>(J4/D13-1)</f>
        <v>0.40655003422960245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1.3305774996864488E-2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0.14065500342296025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4.90455609113401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8.2789792090716539</v>
      </c>
      <c r="K4" s="4">
        <f>(J4/D10-1)</f>
        <v>-0.13218247284364204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8.9930921398251439E-3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0.53925657216228873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18.255854807110161</v>
      </c>
      <c r="K4" s="4">
        <f>(J4/D13-1)</f>
        <v>2.4748032433850167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54.181136189999997</v>
      </c>
      <c r="S5" s="38">
        <f>(T5/R5)</f>
        <v>0.3525212157423383</v>
      </c>
      <c r="T5" s="38">
        <f>(SUM(D5:D7))</f>
        <v>19.100000000000001</v>
      </c>
    </row>
    <row r="6" spans="2:20">
      <c r="B6" s="20">
        <v>0.60612471999999995</v>
      </c>
      <c r="C6" s="40">
        <v>0</v>
      </c>
      <c r="D6" s="40">
        <f>(B6*C6)</f>
        <v>0</v>
      </c>
      <c r="E6" s="38">
        <f>(B6*J3)</f>
        <v>0.32685673881002703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11.284581866666665</v>
      </c>
      <c r="O8" s="38">
        <f>($C$5*Params!K10)</f>
        <v>0.78521945271816052</v>
      </c>
      <c r="P8" s="38">
        <f>(O8*N8)</f>
        <v>8.860873197497277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11.284581866666665</v>
      </c>
      <c r="O9" s="38">
        <f>($C$5*Params!K11)</f>
        <v>1.4276717322148371</v>
      </c>
      <c r="P9" s="38">
        <f>(O9*N9)</f>
        <v>16.110678540904139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36.248897850858107</v>
      </c>
    </row>
    <row r="12" spans="2:20">
      <c r="F12" t="s">
        <v>9</v>
      </c>
      <c r="G12" s="38">
        <f>(D13/B13)</f>
        <v>0.15519053436734051</v>
      </c>
    </row>
    <row r="13" spans="2:20">
      <c r="B13" s="19">
        <f>(SUM(B5:B12))</f>
        <v>33.853745599999996</v>
      </c>
      <c r="D13" s="38">
        <f>(SUM(D5:D12))</f>
        <v>5.2537808700000017</v>
      </c>
    </row>
    <row r="17" spans="14:20">
      <c r="R17">
        <f>(SUM(R5:R16))</f>
        <v>33.853745599999996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tabSelected="1" workbookViewId="0">
      <selection activeCell="U15" sqref="U1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9.415350299176882E-2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3.8494647194599487</v>
      </c>
      <c r="K4" s="4">
        <f>(J4/D11-1)</f>
        <v>1.2746752195277882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0.71216401328867285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2.0825947551763186</v>
      </c>
      <c r="K4" s="4">
        <f>(J4/D10-1)</f>
        <v>-0.30580174827456041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2.2399335211401258E-3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1.3426161525713913</v>
      </c>
      <c r="K4" s="4">
        <f>(J4/D10-1)</f>
        <v>-0.55246128247620296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0.13478587991051119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0.82001033619956798</v>
      </c>
      <c r="K4" s="4">
        <f>(J4/D9-1)</f>
        <v>-0.97159402379466686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611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1.4778233724375581E-3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5.7645541404704659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-263.18944585952949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-183.79944585952947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611</v>
      </c>
      <c r="E34">
        <f t="shared" ref="E34:E40" si="1">C34*D34</f>
        <v>3821.1939999999995</v>
      </c>
      <c r="F34" s="29">
        <f t="shared" ref="F34:F40" si="2">E34*$N$5</f>
        <v>3171.5910199999994</v>
      </c>
      <c r="G34" s="38">
        <v>3.5</v>
      </c>
      <c r="H34" s="30">
        <f>G50</f>
        <v>1.5615590400000001</v>
      </c>
      <c r="I34" s="39">
        <f t="shared" ref="I34:I41" si="3">((F34-H34*D34)*$J$3-G34)</f>
        <v>-0.22295852379710457</v>
      </c>
      <c r="J34">
        <v>1</v>
      </c>
      <c r="K34" s="44">
        <f t="shared" ref="K34:K40" si="4">I34*J34</f>
        <v>-0.22295852379710457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611</v>
      </c>
      <c r="E35">
        <f t="shared" si="1"/>
        <v>590.226</v>
      </c>
      <c r="F35" s="29">
        <f t="shared" si="2"/>
        <v>489.88757999999996</v>
      </c>
      <c r="G35" s="38">
        <v>3.5</v>
      </c>
      <c r="H35" s="30">
        <f>G51</f>
        <v>0.21337130135885166</v>
      </c>
      <c r="I35" s="39">
        <f t="shared" si="3"/>
        <v>-2.9686963181601542</v>
      </c>
      <c r="J35">
        <v>1</v>
      </c>
      <c r="K35" s="44">
        <f t="shared" si="4"/>
        <v>-2.9686963181601542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611</v>
      </c>
      <c r="E36">
        <f t="shared" si="1"/>
        <v>519.96100000000001</v>
      </c>
      <c r="F36" s="29">
        <f t="shared" si="2"/>
        <v>431.56763000000001</v>
      </c>
      <c r="G36" s="38">
        <v>3.5</v>
      </c>
      <c r="H36" s="30">
        <f>G52</f>
        <v>0.18479602162162162</v>
      </c>
      <c r="I36" s="39">
        <f t="shared" si="3"/>
        <v>-3.0290808522088062</v>
      </c>
      <c r="J36">
        <v>1</v>
      </c>
      <c r="K36" s="44">
        <f t="shared" si="4"/>
        <v>-3.0290808522088062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577</v>
      </c>
      <c r="E37">
        <f t="shared" si="1"/>
        <v>491.02699999999999</v>
      </c>
      <c r="F37" s="29">
        <f t="shared" si="2"/>
        <v>407.55240999999995</v>
      </c>
      <c r="G37" s="38">
        <v>0</v>
      </c>
      <c r="H37" s="30">
        <f>G52</f>
        <v>0.18479602162162162</v>
      </c>
      <c r="I37" s="39">
        <f t="shared" si="3"/>
        <v>0.44471415429708494</v>
      </c>
      <c r="J37">
        <v>3</v>
      </c>
      <c r="K37" s="44">
        <f t="shared" si="4"/>
        <v>1.3341424628912548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519</v>
      </c>
      <c r="E38">
        <f t="shared" si="1"/>
        <v>441.66899999999998</v>
      </c>
      <c r="F38" s="29">
        <f t="shared" si="2"/>
        <v>366.58526999999998</v>
      </c>
      <c r="G38" s="38">
        <v>0</v>
      </c>
      <c r="H38" s="30">
        <f>H37</f>
        <v>0.18479602162162162</v>
      </c>
      <c r="I38" s="39">
        <f t="shared" si="3"/>
        <v>0.40001151833654608</v>
      </c>
      <c r="J38">
        <v>1</v>
      </c>
      <c r="K38" s="44">
        <f t="shared" si="4"/>
        <v>0.40001151833654608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471</v>
      </c>
      <c r="E39">
        <f t="shared" si="1"/>
        <v>400.82099999999997</v>
      </c>
      <c r="F39" s="29">
        <f t="shared" si="2"/>
        <v>332.68142999999998</v>
      </c>
      <c r="G39" s="38">
        <v>0</v>
      </c>
      <c r="H39" s="30">
        <f>H38</f>
        <v>0.18479602162162162</v>
      </c>
      <c r="I39" s="39">
        <f t="shared" si="3"/>
        <v>0.36301623340368633</v>
      </c>
      <c r="J39">
        <v>1</v>
      </c>
      <c r="K39" s="44">
        <f t="shared" si="4"/>
        <v>0.36301623340368633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56.124600000000001</v>
      </c>
      <c r="G40" s="45">
        <v>0</v>
      </c>
      <c r="H40" s="32">
        <f>H35</f>
        <v>0.21337130135885166</v>
      </c>
      <c r="I40" s="45">
        <f t="shared" si="3"/>
        <v>6.0869488917821964E-2</v>
      </c>
      <c r="J40" s="16">
        <v>1</v>
      </c>
      <c r="K40" s="46">
        <f t="shared" si="4"/>
        <v>6.0869488917821964E-2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337</v>
      </c>
      <c r="E41">
        <f>(C41*D41)</f>
        <v>286.78699999999998</v>
      </c>
      <c r="F41" s="29">
        <f>(E41*$N$5)</f>
        <v>238.03320999999997</v>
      </c>
      <c r="G41" s="38">
        <v>0</v>
      </c>
      <c r="H41" s="29">
        <f>(H37)</f>
        <v>0.18479602162162162</v>
      </c>
      <c r="I41" s="39">
        <f t="shared" si="3"/>
        <v>0.25973772963278619</v>
      </c>
      <c r="J41">
        <v>1</v>
      </c>
      <c r="K41" s="44">
        <f>(I41*J41)</f>
        <v>0.25973772963278619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0.95820214047046726</v>
      </c>
      <c r="P46">
        <f>(O46/J3)</f>
        <v>648.38745843489073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J22" sqref="J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0.27045107925637979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27.304330506234653</v>
      </c>
      <c r="K4" s="4">
        <f>(J4/D13-1)</f>
        <v>-0.20603950406455063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0.55313604999999999</v>
      </c>
      <c r="C6" s="40">
        <v>0</v>
      </c>
      <c r="D6" s="40">
        <f>(B6*C6)</f>
        <v>0</v>
      </c>
      <c r="E6" s="38">
        <f>(B6*J3)</f>
        <v>0.14959624169811084</v>
      </c>
      <c r="M6" t="s">
        <v>11</v>
      </c>
      <c r="N6" s="1">
        <f>($B$13/5)</f>
        <v>20.191696466000003</v>
      </c>
      <c r="O6" s="38">
        <f>($S$7*Params!K8)</f>
        <v>0.45077040430278165</v>
      </c>
      <c r="P6" s="38">
        <f>(O6*N6)</f>
        <v>9.101819179537868</v>
      </c>
      <c r="R6" s="2">
        <f>(B6)</f>
        <v>0.55313604999999999</v>
      </c>
      <c r="S6" s="40">
        <v>0</v>
      </c>
      <c r="T6" s="40">
        <f>(D6)</f>
        <v>0</v>
      </c>
      <c r="U6" s="38">
        <f>(R6*J3)</f>
        <v>0.14959624169811084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20.191696466000003</v>
      </c>
      <c r="O7" s="38">
        <f>($S$7*Params!K9)</f>
        <v>0.55479434375726977</v>
      </c>
      <c r="P7" s="38">
        <f>(O7*N7)</f>
        <v>11.202238990200454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20.191696466000003</v>
      </c>
      <c r="O8" s="38">
        <f>($C$7*Params!K10)</f>
        <v>0.76284222266624591</v>
      </c>
      <c r="P8" s="38">
        <f>(O8*N8)</f>
        <v>15.403078611525626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20.191696466000003</v>
      </c>
      <c r="O9" s="38">
        <f>($C$7*Params!K11)</f>
        <v>1.3869858593931743</v>
      </c>
      <c r="P9" s="38">
        <f>(O9*N9)</f>
        <v>28.005597475501137</v>
      </c>
    </row>
    <row r="10" spans="2:21">
      <c r="N10" s="1"/>
      <c r="P10" s="38"/>
    </row>
    <row r="11" spans="2:21">
      <c r="P11" s="38">
        <f>(SUM(P6:P9))</f>
        <v>63.712734256765089</v>
      </c>
    </row>
    <row r="12" spans="2:21">
      <c r="F12" t="s">
        <v>9</v>
      </c>
      <c r="G12" s="35">
        <f>(D13/B13)</f>
        <v>0.34063543544157393</v>
      </c>
    </row>
    <row r="13" spans="2:21">
      <c r="B13" s="1">
        <f>(SUM(B5:B12))</f>
        <v>100.95848233000001</v>
      </c>
      <c r="D13" s="38">
        <f>(SUM(D5:D12))</f>
        <v>34.390036590000001</v>
      </c>
      <c r="R13" s="1">
        <f>(SUM(R5:R12))</f>
        <v>100.95848233000001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9.6700647989702931E-2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6.1105655004857917</v>
      </c>
      <c r="K4" s="4">
        <f>(J4/D14-1)</f>
        <v>-0.37811417901918931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4.3295160306269599E-2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4.3295160306269599E-2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2023-08-20T18:00:33Z</dcterms:modified>
</cp:coreProperties>
</file>