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<sst xmlns="http://schemas.openxmlformats.org/spreadsheetml/2006/main" count="97" uniqueCount="60">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</sst>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860.66651677270386</c:v>
                </c:pt>
                <c:pt idx="1">
                  <c:v>761.5744794238974</c:v>
                </c:pt>
                <c:pt idx="2">
                  <c:v>171.76458623147479</c:v>
                </c:pt>
                <c:pt idx="3">
                  <c:v>622.4920195813487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860.66651677270386</v>
          </cell>
        </row>
      </sheetData>
      <sheetData sheetId="1">
        <row r="4">
          <cell r="J4">
            <v>761.5744794238974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0.82001033619956798</v>
          </cell>
        </row>
      </sheetData>
      <sheetData sheetId="4">
        <row r="46">
          <cell r="M46">
            <v>79.390000000000015</v>
          </cell>
          <cell r="O46">
            <v>0.95820214047046726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27.304330506234653</v>
          </cell>
        </row>
      </sheetData>
      <sheetData sheetId="8">
        <row r="4">
          <cell r="J4">
            <v>6.1105655004857917</v>
          </cell>
        </row>
      </sheetData>
      <sheetData sheetId="9">
        <row r="4">
          <cell r="J4">
            <v>15.160118497386156</v>
          </cell>
        </row>
      </sheetData>
      <sheetData sheetId="10">
        <row r="4">
          <cell r="J4">
            <v>9.4805995087535244</v>
          </cell>
        </row>
      </sheetData>
      <sheetData sheetId="11">
        <row r="4">
          <cell r="J4">
            <v>29.647174700132872</v>
          </cell>
        </row>
      </sheetData>
      <sheetData sheetId="12">
        <row r="4">
          <cell r="J4">
            <v>2.0181891281408815</v>
          </cell>
        </row>
      </sheetData>
      <sheetData sheetId="13">
        <row r="4">
          <cell r="J4">
            <v>128.24307227229468</v>
          </cell>
        </row>
      </sheetData>
      <sheetData sheetId="14">
        <row r="4">
          <cell r="J4">
            <v>3.9209918584578936</v>
          </cell>
        </row>
      </sheetData>
      <sheetData sheetId="15">
        <row r="4">
          <cell r="J4">
            <v>27.167517817727461</v>
          </cell>
        </row>
      </sheetData>
      <sheetData sheetId="16">
        <row r="4">
          <cell r="J4">
            <v>3.3980014717577878</v>
          </cell>
        </row>
      </sheetData>
      <sheetData sheetId="17">
        <row r="4">
          <cell r="J4">
            <v>6.1087361478262006</v>
          </cell>
        </row>
      </sheetData>
      <sheetData sheetId="18">
        <row r="4">
          <cell r="J4">
            <v>7.6057167240786461</v>
          </cell>
        </row>
      </sheetData>
      <sheetData sheetId="19">
        <row r="4">
          <cell r="J4">
            <v>7.6278147076526315</v>
          </cell>
        </row>
      </sheetData>
      <sheetData sheetId="20">
        <row r="4">
          <cell r="J4">
            <v>10.595885776919388</v>
          </cell>
        </row>
      </sheetData>
      <sheetData sheetId="21">
        <row r="4">
          <cell r="J4">
            <v>1.1446148433667107</v>
          </cell>
        </row>
      </sheetData>
      <sheetData sheetId="22">
        <row r="4">
          <cell r="J4">
            <v>22.893639625741375</v>
          </cell>
        </row>
      </sheetData>
      <sheetData sheetId="23">
        <row r="4">
          <cell r="J4">
            <v>28.255174256189321</v>
          </cell>
        </row>
      </sheetData>
      <sheetData sheetId="24">
        <row r="4">
          <cell r="J4">
            <v>22.652941646154783</v>
          </cell>
        </row>
      </sheetData>
      <sheetData sheetId="25">
        <row r="4">
          <cell r="J4">
            <v>23.926239352464872</v>
          </cell>
        </row>
      </sheetData>
      <sheetData sheetId="26">
        <row r="4">
          <cell r="J4">
            <v>3.6576526131487652</v>
          </cell>
        </row>
      </sheetData>
      <sheetData sheetId="27">
        <row r="4">
          <cell r="J4">
            <v>171.76458623147479</v>
          </cell>
        </row>
      </sheetData>
      <sheetData sheetId="28">
        <row r="4">
          <cell r="J4">
            <v>0.70327501711480123</v>
          </cell>
        </row>
      </sheetData>
      <sheetData sheetId="29">
        <row r="4">
          <cell r="J4">
            <v>8.2789792090716539</v>
          </cell>
        </row>
      </sheetData>
      <sheetData sheetId="30">
        <row r="4">
          <cell r="J4">
            <v>18.255854807110161</v>
          </cell>
        </row>
      </sheetData>
      <sheetData sheetId="31">
        <row r="4">
          <cell r="J4">
            <v>3.8494647194599487</v>
          </cell>
        </row>
      </sheetData>
      <sheetData sheetId="32">
        <row r="4">
          <cell r="J4">
            <v>2.0825947551763186</v>
          </cell>
        </row>
      </sheetData>
      <sheetData sheetId="33">
        <row r="4">
          <cell r="J4">
            <v>1.3426161525713913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1.7492634721528368E-2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2438.169016786831</v>
      </c>
      <c r="D7" s="20">
        <f>(C7*[1]Feuil1!$K$2-C4)/C4</f>
        <v>-7.3210607654128457E-2</v>
      </c>
      <c r="E7" s="31">
        <f>C7-C7/(1+D7)</f>
        <v>-192.60021398239951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860.66651677270386</v>
      </c>
    </row>
    <row r="9" spans="2:20">
      <c r="M9" s="17" t="str">
        <f>IF(C13&gt;C7*[2]Params!F8,B13,"Others")</f>
        <v>BTC</v>
      </c>
      <c r="N9" s="18">
        <f>IF(C13&gt;C7*0.1,C13,C7)</f>
        <v>761.5744794238974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171.76458623147479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622.4920195813487</v>
      </c>
    </row>
    <row r="12" spans="2:20">
      <c r="B12" s="7" t="s">
        <v>19</v>
      </c>
      <c r="C12" s="1">
        <f>[2]ETH!J4</f>
        <v>860.66651677270386</v>
      </c>
      <c r="D12" s="20">
        <f>C12/$C$7</f>
        <v>0.35299706904935702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761.5744794238974</v>
      </c>
      <c r="D13" s="20">
        <f t="shared" ref="D13:D50" si="0">C13/$C$7</f>
        <v>0.31235508046425225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171.76458623147479</v>
      </c>
      <c r="D14" s="20">
        <f t="shared" si="0"/>
        <v>7.0448186753614292E-2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128.24307227229468</v>
      </c>
      <c r="D15" s="20">
        <f t="shared" si="0"/>
        <v>5.2598105951367262E-2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3.2561319356204863E-2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2.8361446447683156E-2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29.647174700132872</v>
      </c>
      <c r="D18" s="20">
        <f>C18/$C$7</f>
        <v>1.2159606038798631E-2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28.255174256189321</v>
      </c>
      <c r="D19" s="20">
        <f>C19/$C$7</f>
        <v>1.158868563321575E-2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27.167517817727461</v>
      </c>
      <c r="D20" s="20">
        <f t="shared" si="0"/>
        <v>1.114259004633341E-2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27.304330506234653</v>
      </c>
      <c r="D21" s="20">
        <f t="shared" si="0"/>
        <v>1.119870292758374E-2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23.926239352464872</v>
      </c>
      <c r="D22" s="20">
        <f t="shared" si="0"/>
        <v>9.813199654220995E-3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22.893639625741375</v>
      </c>
      <c r="D23" s="20">
        <f t="shared" si="0"/>
        <v>9.3896852384384825E-3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22.652941646154783</v>
      </c>
      <c r="D24" s="20">
        <f t="shared" si="0"/>
        <v>9.2909644451180107E-3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9.2965936777173047E-3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18.255854807110161</v>
      </c>
      <c r="D26" s="20">
        <f t="shared" si="0"/>
        <v>7.4875263697546483E-3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15.160118497386156</v>
      </c>
      <c r="D27" s="20">
        <f t="shared" si="0"/>
        <v>6.2178291960108215E-3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6.7550690237648814E-3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5.1842181214564733E-3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5.5533475763070127E-3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10.595885776919388</v>
      </c>
      <c r="D31" s="20">
        <f t="shared" si="0"/>
        <v>4.3458372672142715E-3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9.4805995087535244</v>
      </c>
      <c r="D32" s="20">
        <f t="shared" si="0"/>
        <v>3.8884094759138728E-3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8.2789792090716539</v>
      </c>
      <c r="D33" s="20">
        <f t="shared" si="0"/>
        <v>3.3955723135150827E-3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7.6278147076526315</v>
      </c>
      <c r="D34" s="20">
        <f t="shared" si="0"/>
        <v>3.1285012052630523E-3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7.6057167240786461</v>
      </c>
      <c r="D35" s="20">
        <f t="shared" si="0"/>
        <v>3.1194378534519841E-3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6.1105655004857917</v>
      </c>
      <c r="D36" s="20">
        <f t="shared" si="0"/>
        <v>2.5062107911364858E-3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6.1087361478262006</v>
      </c>
      <c r="D37" s="20">
        <f t="shared" si="0"/>
        <v>2.5054604934143035E-3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2.2147767291032399E-3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3.9209918584578936</v>
      </c>
      <c r="D39" s="20">
        <f t="shared" si="0"/>
        <v>1.6081706524288533E-3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3.8494647194599487</v>
      </c>
      <c r="D40" s="20">
        <f t="shared" si="0"/>
        <v>1.5788342370673752E-3</v>
      </c>
    </row>
    <row r="41" spans="2:14">
      <c r="B41" s="22" t="s">
        <v>56</v>
      </c>
      <c r="C41" s="9">
        <f>[2]SHIB!$J$4</f>
        <v>3.6576526131487652</v>
      </c>
      <c r="D41" s="20">
        <f t="shared" si="0"/>
        <v>1.5001636834713963E-3</v>
      </c>
    </row>
    <row r="42" spans="2:14">
      <c r="B42" s="22" t="s">
        <v>33</v>
      </c>
      <c r="C42" s="1">
        <f>[2]EGLD!$J$4</f>
        <v>3.3980014717577878</v>
      </c>
      <c r="D42" s="20">
        <f t="shared" si="0"/>
        <v>1.3936693676125387E-3</v>
      </c>
    </row>
    <row r="43" spans="2:14">
      <c r="B43" s="22" t="s">
        <v>50</v>
      </c>
      <c r="C43" s="9">
        <f>[2]KAVA!$J$4</f>
        <v>2.0825947551763186</v>
      </c>
      <c r="D43" s="20">
        <f t="shared" si="0"/>
        <v>8.5416340739203147E-4</v>
      </c>
    </row>
    <row r="44" spans="2:14">
      <c r="B44" s="22" t="s">
        <v>36</v>
      </c>
      <c r="C44" s="9">
        <f>[2]AMP!$J$4</f>
        <v>2.0181891281408815</v>
      </c>
      <c r="D44" s="20">
        <f t="shared" si="0"/>
        <v>8.2774783628436683E-4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6.9592944062431684E-4</v>
      </c>
    </row>
    <row r="46" spans="2:14">
      <c r="B46" s="22" t="s">
        <v>40</v>
      </c>
      <c r="C46" s="9">
        <f>[2]SHPING!$J$4</f>
        <v>1.3426161525713913</v>
      </c>
      <c r="D46" s="20">
        <f t="shared" si="0"/>
        <v>5.5066574274689674E-4</v>
      </c>
    </row>
    <row r="47" spans="2:14">
      <c r="B47" s="22" t="s">
        <v>23</v>
      </c>
      <c r="C47" s="9">
        <f>[2]LUNA!J4</f>
        <v>1.1446148433667107</v>
      </c>
      <c r="D47" s="20">
        <f t="shared" si="0"/>
        <v>4.6945672571754458E-4</v>
      </c>
    </row>
    <row r="48" spans="2:14">
      <c r="B48" s="7" t="s">
        <v>28</v>
      </c>
      <c r="C48" s="1">
        <f>[2]ATLAS!O46</f>
        <v>0.95820214047046726</v>
      </c>
      <c r="D48" s="20">
        <f t="shared" si="0"/>
        <v>3.9300070416498236E-4</v>
      </c>
    </row>
    <row r="49" spans="2:4">
      <c r="B49" s="7" t="s">
        <v>25</v>
      </c>
      <c r="C49" s="1">
        <f>[2]POLIS!J4</f>
        <v>0.82001033619956798</v>
      </c>
      <c r="D49" s="20">
        <f t="shared" si="0"/>
        <v>3.3632218708128282E-4</v>
      </c>
    </row>
    <row r="50" spans="2:4">
      <c r="B50" s="22" t="s">
        <v>43</v>
      </c>
      <c r="C50" s="9">
        <f>[2]TRX!$J$4</f>
        <v>0.70327501711480123</v>
      </c>
      <c r="D50" s="20">
        <f t="shared" si="0"/>
        <v>2.8844391519732308E-4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2023-08-20T18:00:36Z</dcterms:modified>
</cp:coreProperties>
</file>