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9" i="1"/>
  <c r="H2"/>
  <c r="N2"/>
  <c r="K2"/>
  <c r="C48"/>
  <c r="T2"/>
  <c r="C27" i="2"/>
  <c r="Q2" i="1" l="1"/>
  <c r="C27"/>
  <c r="C14" l="1"/>
  <c r="C4"/>
  <c r="C36"/>
  <c r="C21"/>
  <c r="C44" l="1"/>
  <c r="C47" l="1"/>
  <c r="C46" l="1"/>
  <c r="C51"/>
  <c r="C17"/>
  <c r="C19"/>
  <c r="C45" l="1"/>
  <c r="C34" l="1"/>
  <c r="C33" l="1"/>
  <c r="C40" l="1"/>
  <c r="C52" l="1"/>
  <c r="C30" l="1"/>
  <c r="C31"/>
  <c r="C41" l="1"/>
  <c r="C42" l="1"/>
  <c r="C29" l="1"/>
  <c r="C50" l="1"/>
  <c r="C39" l="1"/>
  <c r="C32" l="1"/>
  <c r="C38"/>
  <c r="C35"/>
  <c r="C22" l="1"/>
  <c r="C20"/>
  <c r="C23" l="1"/>
  <c r="C26" l="1"/>
  <c r="C43" l="1"/>
  <c r="C16" l="1"/>
  <c r="C15" l="1"/>
  <c r="C13"/>
  <c r="C12" l="1"/>
  <c r="C28" l="1"/>
  <c r="C18" l="1"/>
  <c r="C37" l="1"/>
  <c r="C24" l="1"/>
  <c r="C7" l="1"/>
  <c r="D52" s="1"/>
  <c r="C25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s="1"/>
  <c r="M12" l="1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<sst xmlns="http://schemas.openxmlformats.org/spreadsheetml/2006/main" count="104" uniqueCount="64">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</sst>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1257.7102877737552</c:v>
                </c:pt>
                <c:pt idx="1">
                  <c:v>1223.8560680416333</c:v>
                </c:pt>
                <c:pt idx="2">
                  <c:v>352.97</c:v>
                </c:pt>
                <c:pt idx="3">
                  <c:v>281.9101466283189</c:v>
                </c:pt>
                <c:pt idx="4">
                  <c:v>1058.1451544528625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1257.7102877737552</v>
          </cell>
        </row>
      </sheetData>
      <sheetData sheetId="1">
        <row r="4">
          <cell r="J4">
            <v>1223.8560680416333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3.1182047373864195</v>
          </cell>
        </row>
      </sheetData>
      <sheetData sheetId="4">
        <row r="47">
          <cell r="M47">
            <v>117.75</v>
          </cell>
          <cell r="O47">
            <v>1.7468341672800065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42.880743671893079</v>
          </cell>
        </row>
      </sheetData>
      <sheetData sheetId="8">
        <row r="4">
          <cell r="J4">
            <v>12.520909807945404</v>
          </cell>
        </row>
      </sheetData>
      <sheetData sheetId="9">
        <row r="4">
          <cell r="J4">
            <v>23.247802317742391</v>
          </cell>
        </row>
      </sheetData>
      <sheetData sheetId="10">
        <row r="4">
          <cell r="J4">
            <v>13.83318274699409</v>
          </cell>
        </row>
      </sheetData>
      <sheetData sheetId="11">
        <row r="4">
          <cell r="J4">
            <v>56.953756570981689</v>
          </cell>
        </row>
      </sheetData>
      <sheetData sheetId="12">
        <row r="4">
          <cell r="J4">
            <v>3.6753983451775802</v>
          </cell>
        </row>
      </sheetData>
      <sheetData sheetId="13">
        <row r="4">
          <cell r="J4">
            <v>172.03235043808226</v>
          </cell>
        </row>
      </sheetData>
      <sheetData sheetId="14">
        <row r="4">
          <cell r="J4">
            <v>5.8583923822374384</v>
          </cell>
        </row>
      </sheetData>
      <sheetData sheetId="15">
        <row r="4">
          <cell r="J4">
            <v>40.279324189842796</v>
          </cell>
        </row>
      </sheetData>
      <sheetData sheetId="16">
        <row r="4">
          <cell r="J4">
            <v>6.2687465020561284</v>
          </cell>
        </row>
      </sheetData>
      <sheetData sheetId="17">
        <row r="4">
          <cell r="J4">
            <v>10.634739841240631</v>
          </cell>
        </row>
      </sheetData>
      <sheetData sheetId="18">
        <row r="4">
          <cell r="J4">
            <v>12.003439795879869</v>
          </cell>
        </row>
      </sheetData>
      <sheetData sheetId="19">
        <row r="4">
          <cell r="J4">
            <v>7.8745909552842068</v>
          </cell>
        </row>
      </sheetData>
      <sheetData sheetId="20">
        <row r="4">
          <cell r="J4">
            <v>11.95106864455998</v>
          </cell>
        </row>
      </sheetData>
      <sheetData sheetId="21">
        <row r="4">
          <cell r="J4">
            <v>4.0191744351731096</v>
          </cell>
        </row>
      </sheetData>
      <sheetData sheetId="22">
        <row r="4">
          <cell r="J4">
            <v>21.085430028951237</v>
          </cell>
        </row>
      </sheetData>
      <sheetData sheetId="23">
        <row r="4">
          <cell r="J4">
            <v>47.646082383772608</v>
          </cell>
        </row>
      </sheetData>
      <sheetData sheetId="24">
        <row r="4">
          <cell r="J4">
            <v>2.0615743124320076</v>
          </cell>
        </row>
      </sheetData>
      <sheetData sheetId="25">
        <row r="4">
          <cell r="J4">
            <v>42.026177693996225</v>
          </cell>
        </row>
      </sheetData>
      <sheetData sheetId="26">
        <row r="4">
          <cell r="J4">
            <v>46.223281454727591</v>
          </cell>
        </row>
      </sheetData>
      <sheetData sheetId="27">
        <row r="4">
          <cell r="J4">
            <v>2.2941605576693762</v>
          </cell>
        </row>
      </sheetData>
      <sheetData sheetId="28">
        <row r="4">
          <cell r="J4">
            <v>4.6200167314300646</v>
          </cell>
        </row>
      </sheetData>
      <sheetData sheetId="29">
        <row r="4">
          <cell r="J4">
            <v>281.9101466283189</v>
          </cell>
        </row>
      </sheetData>
      <sheetData sheetId="30">
        <row r="4">
          <cell r="J4">
            <v>0.96182000799855616</v>
          </cell>
        </row>
      </sheetData>
      <sheetData sheetId="31">
        <row r="4">
          <cell r="J4">
            <v>12.760121688019758</v>
          </cell>
        </row>
      </sheetData>
      <sheetData sheetId="32">
        <row r="4">
          <cell r="J4">
            <v>19.182355046111951</v>
          </cell>
        </row>
      </sheetData>
      <sheetData sheetId="33">
        <row r="4">
          <cell r="J4">
            <v>4.3711225837846444</v>
          </cell>
        </row>
      </sheetData>
      <sheetData sheetId="34">
        <row r="4">
          <cell r="J4">
            <v>2.366043542553681</v>
          </cell>
        </row>
      </sheetData>
      <sheetData sheetId="35">
        <row r="4">
          <cell r="J4">
            <v>2.8415152716574466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workbookViewId="0">
      <selection activeCell="M23" sqref="M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352.97</f>
        <v>352.97</v>
      </c>
      <c r="P2" t="s">
        <v>8</v>
      </c>
      <c r="Q2" s="10">
        <f>N2+K2+H2</f>
        <v>441.28000000000003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0.10570614715597158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4174.5916568965695</v>
      </c>
      <c r="D7" s="20">
        <f>(C7*[1]Feuil1!$K$2-C4)/C4</f>
        <v>0.48057992457395676</v>
      </c>
      <c r="E7" s="31">
        <f>C7-C7/(1+D7)</f>
        <v>1355.026439505265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1257.7102877737552</v>
      </c>
    </row>
    <row r="9" spans="2:20">
      <c r="M9" s="17" t="str">
        <f>IF(C13&gt;C7*[2]Params!F8,B13,"Others")</f>
        <v>BTC</v>
      </c>
      <c r="N9" s="18">
        <f>IF(C13&gt;C7*0.1,C13,C7)</f>
        <v>1223.8560680416333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281.9101466283189</v>
      </c>
    </row>
    <row r="12" spans="2:20">
      <c r="B12" s="7" t="s">
        <v>19</v>
      </c>
      <c r="C12" s="1">
        <f>[2]ETH!J4</f>
        <v>1257.7102877737552</v>
      </c>
      <c r="D12" s="20">
        <f>C12/$C$7</f>
        <v>0.30127744008110935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1058.1451544528625</v>
      </c>
    </row>
    <row r="13" spans="2:20">
      <c r="B13" s="7" t="s">
        <v>4</v>
      </c>
      <c r="C13" s="1">
        <f>[2]BTC!J4</f>
        <v>1223.8560680416333</v>
      </c>
      <c r="D13" s="20">
        <f t="shared" ref="D13:D52" si="0">C13/$C$7</f>
        <v>0.29316785176336491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352.97</v>
      </c>
      <c r="D14" s="20">
        <f t="shared" si="0"/>
        <v>8.4551982327871852E-2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281.9101466283189</v>
      </c>
      <c r="D15" s="20">
        <f t="shared" si="0"/>
        <v>6.7529993301882266E-2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172.03235043808226</v>
      </c>
      <c r="D16" s="20">
        <f t="shared" si="0"/>
        <v>4.1209383953488929E-2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3.3536214199229565E-2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2.8206351585423436E-2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1.4983501415441493E-2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56.953756570981689</v>
      </c>
      <c r="D20" s="20">
        <f t="shared" si="0"/>
        <v>1.3642952712965858E-2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1.1572389342605573E-2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47.646082383772608</v>
      </c>
      <c r="D22" s="20">
        <f t="shared" si="0"/>
        <v>1.1413351604116689E-2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46.223281454727591</v>
      </c>
      <c r="D23" s="20">
        <f t="shared" si="0"/>
        <v>1.1072527627550142E-2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42.880743671893079</v>
      </c>
      <c r="D24" s="20">
        <f t="shared" si="0"/>
        <v>1.0271841462877599E-2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57</v>
      </c>
      <c r="C25" s="9">
        <f>[2]MINA!$J$4</f>
        <v>42.026177693996225</v>
      </c>
      <c r="D25" s="20">
        <f t="shared" si="0"/>
        <v>1.0067134979433864E-2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40.279324189842796</v>
      </c>
      <c r="D26" s="20">
        <f t="shared" si="0"/>
        <v>9.648686027362692E-3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40</v>
      </c>
      <c r="D27" s="20">
        <f t="shared" si="0"/>
        <v>9.5817754854941612E-3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23.247802317742391</v>
      </c>
      <c r="D28" s="20">
        <f t="shared" si="0"/>
        <v>5.5688805584939594E-3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21.085430028951237</v>
      </c>
      <c r="D29" s="20">
        <f t="shared" si="0"/>
        <v>5.0508964138126847E-3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19.182355046111951</v>
      </c>
      <c r="D30" s="20">
        <f t="shared" si="0"/>
        <v>4.5950254833720177E-3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13.83318274699409</v>
      </c>
      <c r="D31" s="20">
        <f t="shared" si="0"/>
        <v>3.3136612832877187E-3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55</v>
      </c>
      <c r="C32" s="9">
        <f>[2]UNI!$J$4</f>
        <v>12.760121688019758</v>
      </c>
      <c r="D32" s="20">
        <f t="shared" si="0"/>
        <v>3.0566155295547524E-3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12.520909807945404</v>
      </c>
      <c r="D33" s="20">
        <f t="shared" si="0"/>
        <v>2.999313666346367E-3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11.95106864455998</v>
      </c>
      <c r="D34" s="20">
        <f t="shared" si="0"/>
        <v>2.8628114140975686E-3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12.003439795879869</v>
      </c>
      <c r="D35" s="20">
        <f t="shared" si="0"/>
        <v>2.875356629444169E-3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10.5</v>
      </c>
      <c r="D36" s="20">
        <f t="shared" si="0"/>
        <v>2.5152160649422172E-3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10.634739841240631</v>
      </c>
      <c r="D37" s="20">
        <f t="shared" si="0"/>
        <v>2.5474922376351886E-3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7.8745909552842068</v>
      </c>
      <c r="D38" s="20">
        <f t="shared" si="0"/>
        <v>1.8863140643409063E-3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6.2687465020561284</v>
      </c>
      <c r="D39" s="20">
        <f t="shared" si="0"/>
        <v>1.501643038954467E-3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5.8583923822374384</v>
      </c>
      <c r="D40" s="20">
        <f t="shared" si="0"/>
        <v>1.4033450128132106E-3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4.6200167314300646</v>
      </c>
      <c r="D41" s="20">
        <f t="shared" si="0"/>
        <v>1.1066990764947364E-3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4.3711225837846444</v>
      </c>
      <c r="D42" s="20">
        <f t="shared" si="0"/>
        <v>1.04707788043494E-3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4.0191744351731096</v>
      </c>
      <c r="D43" s="20">
        <f t="shared" si="0"/>
        <v>9.6277067687166348E-4</v>
      </c>
    </row>
    <row r="44" spans="2:14">
      <c r="B44" s="22" t="s">
        <v>36</v>
      </c>
      <c r="C44" s="9">
        <f>[2]AMP!$J$4</f>
        <v>3.6753983451775802</v>
      </c>
      <c r="D44" s="20">
        <f t="shared" si="0"/>
        <v>8.8042104408120856E-4</v>
      </c>
    </row>
    <row r="45" spans="2:14">
      <c r="B45" s="7" t="s">
        <v>25</v>
      </c>
      <c r="C45" s="1">
        <f>[2]POLIS!J4</f>
        <v>3.1182047373864195</v>
      </c>
      <c r="D45" s="20">
        <f t="shared" si="0"/>
        <v>7.4694844278602377E-4</v>
      </c>
    </row>
    <row r="46" spans="2:14">
      <c r="B46" s="22" t="s">
        <v>40</v>
      </c>
      <c r="C46" s="9">
        <f>[2]SHPING!$J$4</f>
        <v>2.8415152716574466</v>
      </c>
      <c r="D46" s="20">
        <f t="shared" si="0"/>
        <v>6.8066903429061501E-4</v>
      </c>
    </row>
    <row r="47" spans="2:14">
      <c r="B47" s="22" t="s">
        <v>50</v>
      </c>
      <c r="C47" s="9">
        <f>[2]KAVA!$J$4</f>
        <v>2.366043542553681</v>
      </c>
      <c r="D47" s="20">
        <f t="shared" si="0"/>
        <v>5.6677245034131556E-4</v>
      </c>
    </row>
    <row r="48" spans="2:14">
      <c r="B48" s="22" t="s">
        <v>62</v>
      </c>
      <c r="C48" s="10">
        <f>[2]SEI!$J$4</f>
        <v>2.2941605576693762</v>
      </c>
      <c r="D48" s="20">
        <f t="shared" si="0"/>
        <v>5.4955328478160101E-4</v>
      </c>
    </row>
    <row r="49" spans="2:4">
      <c r="B49" s="22" t="s">
        <v>63</v>
      </c>
      <c r="C49" s="10">
        <f>[2]MEME!$J$4</f>
        <v>2.0615743124320076</v>
      </c>
      <c r="D49" s="20">
        <f t="shared" si="0"/>
        <v>4.938385552096373E-4</v>
      </c>
    </row>
    <row r="50" spans="2:4">
      <c r="B50" s="7" t="s">
        <v>28</v>
      </c>
      <c r="C50" s="1">
        <f>[2]ATLAS!O47</f>
        <v>1.7468341672800065</v>
      </c>
      <c r="D50" s="20">
        <f t="shared" si="0"/>
        <v>4.1844432003167929E-4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4.0645738301058461E-4</v>
      </c>
    </row>
    <row r="52" spans="2:4">
      <c r="B52" s="22" t="s">
        <v>43</v>
      </c>
      <c r="C52" s="9">
        <f>[2]TRX!$J$4</f>
        <v>0.96182000799855616</v>
      </c>
      <c r="D52" s="20">
        <f t="shared" si="0"/>
        <v>2.3039858435245907E-4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2023-12-17T20:38:22Z</dcterms:modified>
</cp:coreProperties>
</file>