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K2"/>
  <c r="H2"/>
  <c r="C50" l="1"/>
  <c r="C26" i="2" l="1"/>
  <c r="C15" i="1" l="1"/>
  <c r="C4"/>
  <c r="C39"/>
  <c r="C29"/>
  <c r="Q2" l="1"/>
  <c r="C47" l="1"/>
  <c r="C44" l="1"/>
  <c r="C45" l="1"/>
  <c r="C48"/>
  <c r="C26"/>
  <c r="C18"/>
  <c r="C46" l="1"/>
  <c r="C31" l="1"/>
  <c r="C36" l="1"/>
  <c r="C25"/>
  <c r="C22"/>
  <c r="C40" l="1"/>
  <c r="C33" l="1"/>
  <c r="C34" l="1"/>
  <c r="C30" l="1"/>
  <c r="C23" l="1"/>
  <c r="C20"/>
  <c r="C19"/>
  <c r="C49" l="1"/>
  <c r="C21" l="1"/>
  <c r="C24" l="1"/>
  <c r="C27" l="1"/>
  <c r="C38"/>
  <c r="C32"/>
  <c r="C28"/>
  <c r="C12" l="1"/>
  <c r="C13" l="1"/>
  <c r="C42" l="1"/>
  <c r="C43" l="1"/>
  <c r="C35" l="1"/>
  <c r="C16" l="1"/>
  <c r="C37" l="1"/>
  <c r="C14"/>
  <c r="C17" l="1"/>
  <c r="C41" l="1"/>
  <c r="C7" l="1"/>
  <c r="D14" l="1"/>
  <c r="D7"/>
  <c r="E7" s="1"/>
  <c r="D12"/>
  <c r="D48"/>
  <c r="D39"/>
  <c r="D49"/>
  <c r="D27"/>
  <c r="D44"/>
  <c r="D43"/>
  <c r="D17"/>
  <c r="D38"/>
  <c r="D26"/>
  <c r="D40"/>
  <c r="D23"/>
  <c r="D20"/>
  <c r="D42"/>
  <c r="D34"/>
  <c r="N9"/>
  <c r="D45"/>
  <c r="D24"/>
  <c r="D13"/>
  <c r="D28"/>
  <c r="D22"/>
  <c r="D21"/>
  <c r="D47"/>
  <c r="D33"/>
  <c r="D50"/>
  <c r="D15"/>
  <c r="D25"/>
  <c r="N8"/>
  <c r="D30"/>
  <c r="M8"/>
  <c r="D36"/>
  <c r="D19"/>
  <c r="D31"/>
  <c r="Q3"/>
  <c r="D35"/>
  <c r="D46"/>
  <c r="D29"/>
  <c r="D32"/>
  <c r="M9"/>
  <c r="D18"/>
  <c r="D37"/>
  <c r="D16"/>
  <c r="D41"/>
  <c r="N10" l="1"/>
  <c r="M10"/>
  <c r="N11" l="1"/>
  <c r="M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<sst xmlns="http://schemas.openxmlformats.org/spreadsheetml/2006/main" count="100" uniqueCount="62">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</sst>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1117.6163014342198</c:v>
                </c:pt>
                <c:pt idx="1">
                  <c:v>1091.8765275276207</c:v>
                </c:pt>
                <c:pt idx="2">
                  <c:v>1198.8429589068314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1117.6163014342198</v>
          </cell>
        </row>
      </sheetData>
      <sheetData sheetId="1">
        <row r="4">
          <cell r="J4">
            <v>1091.8765275276207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1.9094020540287444</v>
          </cell>
        </row>
      </sheetData>
      <sheetData sheetId="4">
        <row r="46">
          <cell r="M46">
            <v>100.02</v>
          </cell>
          <cell r="O46">
            <v>1.3045335888423537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41.329488328609621</v>
          </cell>
        </row>
      </sheetData>
      <sheetData sheetId="8">
        <row r="4">
          <cell r="J4">
            <v>8.8191233364929698</v>
          </cell>
        </row>
      </sheetData>
      <sheetData sheetId="9">
        <row r="4">
          <cell r="J4">
            <v>18.531161164214542</v>
          </cell>
        </row>
      </sheetData>
      <sheetData sheetId="10">
        <row r="4">
          <cell r="J4">
            <v>11.864564116198853</v>
          </cell>
        </row>
      </sheetData>
      <sheetData sheetId="11">
        <row r="4">
          <cell r="J4">
            <v>54.559372610506713</v>
          </cell>
        </row>
      </sheetData>
      <sheetData sheetId="12">
        <row r="4">
          <cell r="J4">
            <v>1.9730785738146006</v>
          </cell>
        </row>
      </sheetData>
      <sheetData sheetId="13">
        <row r="4">
          <cell r="J4">
            <v>168.06868809668615</v>
          </cell>
        </row>
      </sheetData>
      <sheetData sheetId="14">
        <row r="4">
          <cell r="J4">
            <v>4.6698955618308693</v>
          </cell>
        </row>
      </sheetData>
      <sheetData sheetId="15">
        <row r="4">
          <cell r="J4">
            <v>37.723761917267687</v>
          </cell>
        </row>
      </sheetData>
      <sheetData sheetId="16">
        <row r="4">
          <cell r="J4">
            <v>5.5972521510636097</v>
          </cell>
        </row>
      </sheetData>
      <sheetData sheetId="17">
        <row r="4">
          <cell r="J4">
            <v>10.336926214732189</v>
          </cell>
        </row>
      </sheetData>
      <sheetData sheetId="18">
        <row r="4">
          <cell r="J4">
            <v>12.808873119111139</v>
          </cell>
        </row>
      </sheetData>
      <sheetData sheetId="19">
        <row r="4">
          <cell r="J4">
            <v>7.9510612001693497</v>
          </cell>
        </row>
      </sheetData>
      <sheetData sheetId="20">
        <row r="4">
          <cell r="J4">
            <v>11.921530864483373</v>
          </cell>
        </row>
      </sheetData>
      <sheetData sheetId="21">
        <row r="4">
          <cell r="J4">
            <v>2.675067752225631</v>
          </cell>
        </row>
      </sheetData>
      <sheetData sheetId="22">
        <row r="4">
          <cell r="J4">
            <v>27.913412965743806</v>
          </cell>
        </row>
      </sheetData>
      <sheetData sheetId="23">
        <row r="4">
          <cell r="J4">
            <v>49.381410919593449</v>
          </cell>
        </row>
      </sheetData>
      <sheetData sheetId="24">
        <row r="4">
          <cell r="J4">
            <v>34.053471428991344</v>
          </cell>
        </row>
      </sheetData>
      <sheetData sheetId="25">
        <row r="4">
          <cell r="J4">
            <v>40.215260005859491</v>
          </cell>
        </row>
      </sheetData>
      <sheetData sheetId="26">
        <row r="4">
          <cell r="J4">
            <v>3.8690788236978708</v>
          </cell>
        </row>
      </sheetData>
      <sheetData sheetId="27">
        <row r="4">
          <cell r="J4">
            <v>198.13675347923498</v>
          </cell>
        </row>
      </sheetData>
      <sheetData sheetId="28">
        <row r="4">
          <cell r="J4">
            <v>1.0216073461172814</v>
          </cell>
        </row>
      </sheetData>
      <sheetData sheetId="29">
        <row r="4">
          <cell r="J4">
            <v>10.584189813114351</v>
          </cell>
        </row>
      </sheetData>
      <sheetData sheetId="30">
        <row r="4">
          <cell r="J4">
            <v>20.096299788956465</v>
          </cell>
        </row>
      </sheetData>
      <sheetData sheetId="31">
        <row r="4">
          <cell r="J4">
            <v>3.4936907191346709</v>
          </cell>
        </row>
      </sheetData>
      <sheetData sheetId="32">
        <row r="4">
          <cell r="J4">
            <v>2.38602674295471</v>
          </cell>
        </row>
      </sheetData>
      <sheetData sheetId="33">
        <row r="4">
          <cell r="J4">
            <v>2.4141078360656842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188.3</v>
      </c>
      <c r="P2" t="s">
        <v>8</v>
      </c>
      <c r="Q2" s="10">
        <f>N2+K2+H2</f>
        <v>228.01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6.6427859666837077E-2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3432.4453797482493</v>
      </c>
      <c r="D7" s="20">
        <f>(C7*[1]Feuil1!$K$2-C4)/C4</f>
        <v>0.27994154096466395</v>
      </c>
      <c r="E7" s="31">
        <f>C7-C7/(1+D7)</f>
        <v>750.72494964072257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1117.6163014342198</v>
      </c>
    </row>
    <row r="9" spans="2:20">
      <c r="M9" s="17" t="str">
        <f>IF(C13&gt;C7*[2]Params!F8,B13,"Others")</f>
        <v>BTC</v>
      </c>
      <c r="N9" s="18">
        <f>IF(C13&gt;C7*0.1,C13,C7)</f>
        <v>1091.8765275276207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1198.8429589068314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1117.6163014342198</v>
      </c>
      <c r="D12" s="20">
        <f>C12/$C$7</f>
        <v>0.32560352104312024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1091.8765275276207</v>
      </c>
      <c r="D13" s="20">
        <f t="shared" ref="D13:D50" si="0">C13/$C$7</f>
        <v>0.31810456008121646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198.13675347923498</v>
      </c>
      <c r="D14" s="20">
        <f t="shared" si="0"/>
        <v>5.772466319442706E-2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188.3</v>
      </c>
      <c r="D15" s="20">
        <f t="shared" si="0"/>
        <v>5.4858848187647129E-2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168.06868809668615</v>
      </c>
      <c r="D16" s="20">
        <f t="shared" si="0"/>
        <v>4.8964708685040471E-2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2.9139575123358817E-2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2.0145987000402543E-2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54.559372610506713</v>
      </c>
      <c r="D19" s="20">
        <f>C19/$C$7</f>
        <v>1.5895190330605737E-2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49.381410919593449</v>
      </c>
      <c r="D20" s="20">
        <f t="shared" si="0"/>
        <v>1.4386656000689311E-2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41.329488328609621</v>
      </c>
      <c r="D21" s="20">
        <f t="shared" si="0"/>
        <v>1.2040829133788258E-2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34.053471428991344</v>
      </c>
      <c r="D22" s="20">
        <f t="shared" si="0"/>
        <v>9.9210526786267395E-3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40.215260005859491</v>
      </c>
      <c r="D23" s="20">
        <f t="shared" si="0"/>
        <v>1.1716212657929916E-2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37.723761917267687</v>
      </c>
      <c r="D24" s="20">
        <f t="shared" si="0"/>
        <v>1.0990345874064431E-2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27.913412965743806</v>
      </c>
      <c r="D25" s="20">
        <f t="shared" si="0"/>
        <v>8.1322234959471072E-3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23.666666666666668</v>
      </c>
      <c r="D26" s="20">
        <f t="shared" si="0"/>
        <v>6.8949871151052335E-3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20.096299788956465</v>
      </c>
      <c r="D27" s="20">
        <f t="shared" si="0"/>
        <v>5.8548054129357822E-3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18.531161164214542</v>
      </c>
      <c r="D28" s="20">
        <f t="shared" si="0"/>
        <v>5.3988218643041307E-3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39.519999999999996</v>
      </c>
      <c r="D29" s="20">
        <f t="shared" si="0"/>
        <v>1.1513657357279949E-2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12.808873119111139</v>
      </c>
      <c r="D30" s="20">
        <f t="shared" si="0"/>
        <v>3.731704864026299E-3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11.921530864483373</v>
      </c>
      <c r="D31" s="20">
        <f t="shared" si="0"/>
        <v>3.4731888043496705E-3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11.864564116198853</v>
      </c>
      <c r="D32" s="20">
        <f t="shared" si="0"/>
        <v>3.4565922552477887E-3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10.584189813114351</v>
      </c>
      <c r="D33" s="20">
        <f t="shared" si="0"/>
        <v>3.0835712275458387E-3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10.336926214732189</v>
      </c>
      <c r="D34" s="20">
        <f t="shared" si="0"/>
        <v>3.0115340729734629E-3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7.9510612001693497</v>
      </c>
      <c r="D35" s="20">
        <f t="shared" si="0"/>
        <v>2.3164421630949639E-3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8.8191233364929698</v>
      </c>
      <c r="D36" s="20">
        <f t="shared" si="0"/>
        <v>2.5693412016187141E-3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3.4936907191346709</v>
      </c>
      <c r="D37" s="20">
        <f t="shared" si="0"/>
        <v>1.0178430630674489E-3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5.5972521510636097</v>
      </c>
      <c r="D38" s="20">
        <f t="shared" si="0"/>
        <v>1.6306893575314917E-3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1.3984199219368363E-3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4.6698955618308693</v>
      </c>
      <c r="D40" s="20">
        <f t="shared" si="0"/>
        <v>1.360515622297646E-3</v>
      </c>
    </row>
    <row r="41" spans="2:14">
      <c r="B41" s="7" t="s">
        <v>28</v>
      </c>
      <c r="C41" s="1">
        <f>[2]ATLAS!O46</f>
        <v>1.3045335888423537</v>
      </c>
      <c r="D41" s="20">
        <f t="shared" si="0"/>
        <v>3.8005953322352184E-4</v>
      </c>
    </row>
    <row r="42" spans="2:14">
      <c r="B42" s="22" t="s">
        <v>56</v>
      </c>
      <c r="C42" s="9">
        <f>[2]SHIB!$J$4</f>
        <v>3.8690788236978708</v>
      </c>
      <c r="D42" s="20">
        <f t="shared" si="0"/>
        <v>1.1272076888756337E-3</v>
      </c>
    </row>
    <row r="43" spans="2:14">
      <c r="B43" s="22" t="s">
        <v>23</v>
      </c>
      <c r="C43" s="9">
        <f>[2]LUNA!J4</f>
        <v>2.675067752225631</v>
      </c>
      <c r="D43" s="20">
        <f t="shared" si="0"/>
        <v>7.7934750775898211E-4</v>
      </c>
    </row>
    <row r="44" spans="2:14">
      <c r="B44" s="22" t="s">
        <v>50</v>
      </c>
      <c r="C44" s="9">
        <f>[2]KAVA!$J$4</f>
        <v>2.38602674295471</v>
      </c>
      <c r="D44" s="20">
        <f t="shared" si="0"/>
        <v>6.951390274212351E-4</v>
      </c>
    </row>
    <row r="45" spans="2:14">
      <c r="B45" s="22" t="s">
        <v>40</v>
      </c>
      <c r="C45" s="9">
        <f>[2]SHPING!$J$4</f>
        <v>2.4141078360656842</v>
      </c>
      <c r="D45" s="20">
        <f t="shared" si="0"/>
        <v>7.0332010242876632E-4</v>
      </c>
    </row>
    <row r="46" spans="2:14">
      <c r="B46" s="7" t="s">
        <v>25</v>
      </c>
      <c r="C46" s="1">
        <f>[2]POLIS!J4</f>
        <v>1.9094020540287444</v>
      </c>
      <c r="D46" s="20">
        <f t="shared" si="0"/>
        <v>5.562803898626898E-4</v>
      </c>
    </row>
    <row r="47" spans="2:14">
      <c r="B47" s="22" t="s">
        <v>36</v>
      </c>
      <c r="C47" s="9">
        <f>[2]AMP!$J$4</f>
        <v>1.9730785738146006</v>
      </c>
      <c r="D47" s="20">
        <f t="shared" si="0"/>
        <v>5.7483174691022034E-4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4.9433957784477561E-4</v>
      </c>
    </row>
    <row r="49" spans="2:4">
      <c r="B49" s="22" t="s">
        <v>43</v>
      </c>
      <c r="C49" s="9">
        <f>[2]TRX!$J$4</f>
        <v>1.0216073461172814</v>
      </c>
      <c r="D49" s="20">
        <f t="shared" si="0"/>
        <v>2.9763251358488061E-4</v>
      </c>
    </row>
    <row r="50" spans="2:4">
      <c r="B50" s="7" t="s">
        <v>5</v>
      </c>
      <c r="C50" s="1">
        <f>H$2</f>
        <v>0.19</v>
      </c>
      <c r="D50" s="20">
        <f t="shared" si="0"/>
        <v>5.535412190999976E-5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2023-11-13T19:25:25Z</dcterms:modified>
</cp:coreProperties>
</file>