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49"/>
  <c r="K2"/>
  <c r="C47"/>
  <c r="T2"/>
  <c r="C27" i="2"/>
  <c r="Q2" i="1" l="1"/>
  <c r="C25"/>
  <c r="C14" l="1"/>
  <c r="C4"/>
  <c r="C37"/>
  <c r="C21"/>
  <c r="C44" l="1"/>
  <c r="C48" l="1"/>
  <c r="C46" l="1"/>
  <c r="C50"/>
  <c r="C17"/>
  <c r="C19"/>
  <c r="C45" l="1"/>
  <c r="C36" l="1"/>
  <c r="C34" l="1"/>
  <c r="C40" l="1"/>
  <c r="C52" l="1"/>
  <c r="C30" l="1"/>
  <c r="C32"/>
  <c r="C41" l="1"/>
  <c r="C42" l="1"/>
  <c r="C29" l="1"/>
  <c r="C51" l="1"/>
  <c r="C39" l="1"/>
  <c r="C33" l="1"/>
  <c r="C38"/>
  <c r="C35"/>
  <c r="C22" l="1"/>
  <c r="C20"/>
  <c r="C23" l="1"/>
  <c r="C27" l="1"/>
  <c r="C43" l="1"/>
  <c r="C16" l="1"/>
  <c r="C15" l="1"/>
  <c r="C13"/>
  <c r="C12" l="1"/>
  <c r="C28" l="1"/>
  <c r="C18" l="1"/>
  <c r="C24" l="1"/>
  <c r="C26" l="1"/>
  <c r="C31" l="1"/>
  <c r="C7" l="1"/>
  <c r="D52" l="1"/>
  <c r="D25"/>
  <c r="D38"/>
  <c r="D15"/>
  <c r="D26"/>
  <c r="D30"/>
  <c r="D22"/>
  <c r="D44"/>
  <c r="D31"/>
  <c r="D47"/>
  <c r="D21"/>
  <c r="D40"/>
  <c r="D12"/>
  <c r="M8"/>
  <c r="D41"/>
  <c r="Q3"/>
  <c r="D18"/>
  <c r="D24"/>
  <c r="D28"/>
  <c r="D42"/>
  <c r="D50"/>
  <c r="D39"/>
  <c r="N9"/>
  <c r="D32"/>
  <c r="D14"/>
  <c r="D23"/>
  <c r="D13"/>
  <c r="D7"/>
  <c r="E7" s="1"/>
  <c r="D33"/>
  <c r="D46"/>
  <c r="D35"/>
  <c r="D49"/>
  <c r="D20"/>
  <c r="N8"/>
  <c r="D45"/>
  <c r="D19"/>
  <c r="D43"/>
  <c r="D34"/>
  <c r="D17"/>
  <c r="D51"/>
  <c r="M9"/>
  <c r="D48"/>
  <c r="D16"/>
  <c r="D36"/>
  <c r="D29"/>
  <c r="D27"/>
  <c r="D37"/>
  <c r="N10" l="1"/>
  <c r="M10"/>
  <c r="M11" l="1"/>
  <c r="N11"/>
  <c r="N12" l="1"/>
  <c r="M12"/>
  <c r="M13" l="1"/>
  <c r="N13"/>
  <c r="N14" l="1"/>
  <c r="M14"/>
  <c r="M15" l="1"/>
  <c r="N15"/>
  <c r="M16" l="1"/>
  <c r="N16"/>
  <c r="N17" l="1"/>
  <c r="M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M26" l="1"/>
  <c r="N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<sst xmlns="http://schemas.openxmlformats.org/spreadsheetml/2006/main" count="104" uniqueCount="64">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</sst>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1217.3103723172851</c:v>
                </c:pt>
                <c:pt idx="1">
                  <c:v>1193.6228310604008</c:v>
                </c:pt>
                <c:pt idx="2">
                  <c:v>352.13</c:v>
                </c:pt>
                <c:pt idx="3">
                  <c:v>261.39070426484898</c:v>
                </c:pt>
                <c:pt idx="4">
                  <c:v>1018.7761494807319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1217.3103723172851</v>
          </cell>
        </row>
      </sheetData>
      <sheetData sheetId="1">
        <row r="4">
          <cell r="J4">
            <v>1193.6228310604008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2.8199903027605591</v>
          </cell>
        </row>
      </sheetData>
      <sheetData sheetId="4">
        <row r="47">
          <cell r="M47">
            <v>117.75</v>
          </cell>
          <cell r="O47">
            <v>1.6430218742167888</v>
          </cell>
        </row>
      </sheetData>
      <sheetData sheetId="5">
        <row r="4">
          <cell r="C4">
            <v>-140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40.102068109506178</v>
          </cell>
        </row>
      </sheetData>
      <sheetData sheetId="8">
        <row r="4">
          <cell r="J4">
            <v>11.632824778566659</v>
          </cell>
        </row>
      </sheetData>
      <sheetData sheetId="9">
        <row r="4">
          <cell r="J4">
            <v>21.620876367229908</v>
          </cell>
        </row>
      </sheetData>
      <sheetData sheetId="10">
        <row r="4">
          <cell r="J4">
            <v>12.913283414401793</v>
          </cell>
        </row>
      </sheetData>
      <sheetData sheetId="11">
        <row r="4">
          <cell r="J4">
            <v>51.686884344763016</v>
          </cell>
        </row>
      </sheetData>
      <sheetData sheetId="12">
        <row r="4">
          <cell r="J4">
            <v>3.5356123545424887</v>
          </cell>
        </row>
      </sheetData>
      <sheetData sheetId="13">
        <row r="4">
          <cell r="J4">
            <v>167.23291287128799</v>
          </cell>
        </row>
      </sheetData>
      <sheetData sheetId="14">
        <row r="4">
          <cell r="J4">
            <v>5.5152557927215726</v>
          </cell>
        </row>
      </sheetData>
      <sheetData sheetId="15">
        <row r="4">
          <cell r="J4">
            <v>38.374416451654511</v>
          </cell>
        </row>
      </sheetData>
      <sheetData sheetId="16">
        <row r="4">
          <cell r="J4">
            <v>5.599208955876338</v>
          </cell>
        </row>
      </sheetData>
      <sheetData sheetId="17">
        <row r="4">
          <cell r="J4">
            <v>13.542777944473228</v>
          </cell>
        </row>
      </sheetData>
      <sheetData sheetId="18">
        <row r="4">
          <cell r="J4">
            <v>11.511267303978132</v>
          </cell>
        </row>
      </sheetData>
      <sheetData sheetId="19">
        <row r="4">
          <cell r="J4">
            <v>7.805810793242058</v>
          </cell>
        </row>
      </sheetData>
      <sheetData sheetId="20">
        <row r="4">
          <cell r="J4">
            <v>11.429681060699361</v>
          </cell>
        </row>
      </sheetData>
      <sheetData sheetId="21">
        <row r="4">
          <cell r="J4">
            <v>3.5735773664578723</v>
          </cell>
        </row>
      </sheetData>
      <sheetData sheetId="22">
        <row r="4">
          <cell r="J4">
            <v>18.790795662580408</v>
          </cell>
        </row>
      </sheetData>
      <sheetData sheetId="23">
        <row r="4">
          <cell r="J4">
            <v>44.418741776963607</v>
          </cell>
        </row>
      </sheetData>
      <sheetData sheetId="24">
        <row r="4">
          <cell r="J4">
            <v>1.830533874676241</v>
          </cell>
        </row>
      </sheetData>
      <sheetData sheetId="25">
        <row r="4">
          <cell r="J4">
            <v>38.523464256938091</v>
          </cell>
        </row>
      </sheetData>
      <sheetData sheetId="26">
        <row r="4">
          <cell r="J4">
            <v>42.192137266952123</v>
          </cell>
        </row>
      </sheetData>
      <sheetData sheetId="27">
        <row r="4">
          <cell r="J4">
            <v>2.2212507895709637</v>
          </cell>
        </row>
      </sheetData>
      <sheetData sheetId="28">
        <row r="4">
          <cell r="J4">
            <v>4.3183027449376938</v>
          </cell>
        </row>
      </sheetData>
      <sheetData sheetId="29">
        <row r="4">
          <cell r="J4">
            <v>261.39070426484898</v>
          </cell>
        </row>
      </sheetData>
      <sheetData sheetId="30">
        <row r="4">
          <cell r="J4">
            <v>0.92790349847986653</v>
          </cell>
        </row>
      </sheetData>
      <sheetData sheetId="31">
        <row r="4">
          <cell r="J4">
            <v>11.83829029140939</v>
          </cell>
        </row>
      </sheetData>
      <sheetData sheetId="32">
        <row r="4">
          <cell r="J4">
            <v>18.456841635197048</v>
          </cell>
        </row>
      </sheetData>
      <sheetData sheetId="33">
        <row r="4">
          <cell r="J4">
            <v>4.074980366366268</v>
          </cell>
        </row>
      </sheetData>
      <sheetData sheetId="34">
        <row r="4">
          <cell r="J4">
            <v>2.2165536275791085</v>
          </cell>
        </row>
      </sheetData>
      <sheetData sheetId="35">
        <row r="4">
          <cell r="J4">
            <v>2.6200900027026401</v>
          </cell>
        </row>
      </sheetData>
      <sheetData sheetId="36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2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35</f>
        <v>35</v>
      </c>
      <c r="J2" t="s">
        <v>6</v>
      </c>
      <c r="K2" s="9">
        <f>10.78+37.53</f>
        <v>48.31</v>
      </c>
      <c r="M2" t="s">
        <v>59</v>
      </c>
      <c r="N2" s="9">
        <f>352.13</f>
        <v>352.13</v>
      </c>
      <c r="P2" t="s">
        <v>8</v>
      </c>
      <c r="Q2" s="10">
        <f>N2+K2+H2</f>
        <v>435.44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0.10769607315142807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SUM(C12:C52)</f>
        <v>4043.2300571232668</v>
      </c>
      <c r="D7" s="20">
        <f>(C7*[1]Feuil1!$K$2-C4)/C4</f>
        <v>0.43399061393731903</v>
      </c>
      <c r="E7" s="31">
        <f>C7-C7/(1+D7)</f>
        <v>1223.6648397319627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1217.3103723172851</v>
      </c>
    </row>
    <row r="9" spans="2:20">
      <c r="M9" s="17" t="str">
        <f>IF(C13&gt;C7*[2]Params!F8,B13,"Others")</f>
        <v>BTC</v>
      </c>
      <c r="N9" s="18">
        <f>IF(C13&gt;C7*0.1,C13,C7)</f>
        <v>1193.6228310604008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352.13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261.39070426484898</v>
      </c>
    </row>
    <row r="12" spans="2:20">
      <c r="B12" s="7" t="s">
        <v>19</v>
      </c>
      <c r="C12" s="1">
        <f>[2]ETH!J4</f>
        <v>1217.3103723172851</v>
      </c>
      <c r="D12" s="20">
        <f>C12/$C$7</f>
        <v>0.30107373439526564</v>
      </c>
      <c r="M12" s="17" t="str">
        <f>IF(OR(M11="",M11="Others"),"",IF(C16&gt;C7*[2]Params!F8,B16,"Others"))</f>
        <v>Others</v>
      </c>
      <c r="N12" s="21">
        <f>IF(OR(M11="",M11="Others"),"",IF(C16&gt;$C$7*[2]Params!F$8,C16,SUM(C16:C52)))</f>
        <v>1018.7761494807319</v>
      </c>
    </row>
    <row r="13" spans="2:20">
      <c r="B13" s="7" t="s">
        <v>4</v>
      </c>
      <c r="C13" s="1">
        <f>[2]BTC!J4</f>
        <v>1193.6228310604008</v>
      </c>
      <c r="D13" s="20">
        <f t="shared" ref="D13:D52" si="0">C13/$C$7</f>
        <v>0.29521516564646239</v>
      </c>
      <c r="M13" s="17" t="str">
        <f>IF(OR(M12="",M12="Others"),"",IF(C17&gt;C7*[2]Params!F8,B17,"Others"))</f>
        <v/>
      </c>
      <c r="N13" s="18" t="str">
        <f>IF(OR(M12="",M12="Others"),"",IF(C17&gt;$C$7*[2]Params!F$8,C17,SUM(C17:C51)))</f>
        <v/>
      </c>
      <c r="Q13" s="23"/>
    </row>
    <row r="14" spans="2:20">
      <c r="B14" s="7" t="s">
        <v>59</v>
      </c>
      <c r="C14" s="1">
        <f>$N$2</f>
        <v>352.13</v>
      </c>
      <c r="D14" s="20">
        <f t="shared" si="0"/>
        <v>8.7091259964202555E-2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261.39070426484898</v>
      </c>
      <c r="D15" s="20">
        <f t="shared" si="0"/>
        <v>6.4648981277812045E-2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167.23291287128799</v>
      </c>
      <c r="D16" s="20">
        <f t="shared" si="0"/>
        <v>4.1361216282180389E-2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22</v>
      </c>
      <c r="C17" s="1">
        <f>-[2]BIGTIME!$C$4</f>
        <v>140</v>
      </c>
      <c r="D17" s="20">
        <f t="shared" si="0"/>
        <v>3.4625781373323374E-2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2.9122755405063049E-2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1.5470304463581263E-2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51.686884344763016</v>
      </c>
      <c r="D20" s="20">
        <f t="shared" si="0"/>
        <v>1.2783562551357246E-2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6</v>
      </c>
      <c r="C21" s="1">
        <f>$K$2</f>
        <v>48.31</v>
      </c>
      <c r="D21" s="20">
        <f t="shared" si="0"/>
        <v>1.1948367843894659E-2</v>
      </c>
      <c r="M21" s="17" t="str">
        <f>IF(OR(M20="",M20="Others"),"",IF(C25&gt;C7*[2]Params!F8,B25,"Others"))</f>
        <v/>
      </c>
      <c r="N21" s="18" t="str">
        <f>IF(OR(M20="",M20="Others"),"",IF(C25&gt;$C$7*[2]Params!F$8,C25,SUM(C25:C59)))</f>
        <v/>
      </c>
    </row>
    <row r="22" spans="2:17">
      <c r="B22" s="22" t="s">
        <v>32</v>
      </c>
      <c r="C22" s="9">
        <f>[2]MATIC!$J$4</f>
        <v>44.418741776963607</v>
      </c>
      <c r="D22" s="20">
        <f t="shared" si="0"/>
        <v>1.0985954583194622E-2</v>
      </c>
      <c r="M22" s="17" t="str">
        <f>IF(OR(M21="",M21="Others"),"",IF(C26&gt;C7*[2]Params!F8,B26,"Others"))</f>
        <v/>
      </c>
      <c r="N22" s="18" t="str">
        <f>IF(OR(M21="",M21="Others"),"",IF(C26&gt;$C$7*[2]Params!F$8,C26,SUM(C26:C60)))</f>
        <v/>
      </c>
    </row>
    <row r="23" spans="2:17">
      <c r="B23" s="22" t="s">
        <v>38</v>
      </c>
      <c r="C23" s="9">
        <f>[2]NEAR!$J$4</f>
        <v>42.192137266952123</v>
      </c>
      <c r="D23" s="20">
        <f t="shared" si="0"/>
        <v>1.0435255147705241E-2</v>
      </c>
      <c r="M23" s="17" t="str">
        <f>IF(OR(M22="",M22="Others"),"",IF(C27&gt;C7*[2]Params!F8,B27,"Others"))</f>
        <v/>
      </c>
      <c r="N23" s="18" t="str">
        <f>IF(OR(M22="",M22="Others"),"",IF(C27&gt;$C$7*[2]Params!F$8,C27,SUM(C27:C51)))</f>
        <v/>
      </c>
    </row>
    <row r="24" spans="2:17">
      <c r="B24" s="22" t="s">
        <v>45</v>
      </c>
      <c r="C24" s="9">
        <f>[2]ADA!$J$4</f>
        <v>40.102068109506178</v>
      </c>
      <c r="D24" s="20">
        <f t="shared" si="0"/>
        <v>9.9183245926991719E-3</v>
      </c>
      <c r="M24" s="17" t="str">
        <f>IF(OR(M23="",M23="Others"),"",IF(C28&gt;C7*[2]Params!F9,B28,"Others"))</f>
        <v/>
      </c>
      <c r="N24" s="18" t="str">
        <f>IF(OR(M23="",M23="Others"),"",IF(C28&gt;$C$7*[2]Params!F$8,C28,SUM(C28:C51)))</f>
        <v/>
      </c>
    </row>
    <row r="25" spans="2:17">
      <c r="B25" s="7" t="s">
        <v>5</v>
      </c>
      <c r="C25" s="1">
        <f>H$2</f>
        <v>35</v>
      </c>
      <c r="D25" s="20">
        <f t="shared" si="0"/>
        <v>8.6564453433308434E-3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57</v>
      </c>
      <c r="C26" s="9">
        <f>[2]MINA!$J$4</f>
        <v>38.523464256938091</v>
      </c>
      <c r="D26" s="20">
        <f t="shared" si="0"/>
        <v>9.527893222169825E-3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38.374416451654511</v>
      </c>
      <c r="D27" s="20">
        <f t="shared" si="0"/>
        <v>9.4910296741703773E-3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21.620876367229908</v>
      </c>
      <c r="D28" s="20">
        <f t="shared" si="0"/>
        <v>5.3474267013668341E-3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18.790795662580408</v>
      </c>
      <c r="D29" s="20">
        <f t="shared" si="0"/>
        <v>4.6474713031664444E-3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18.456841635197048</v>
      </c>
      <c r="D30" s="20">
        <f t="shared" si="0"/>
        <v>4.5648754521598941E-3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53</v>
      </c>
      <c r="C31" s="9">
        <f>[2]ICP!$J$4</f>
        <v>13.542777944473228</v>
      </c>
      <c r="D31" s="20">
        <f t="shared" si="0"/>
        <v>3.3494947735199692E-3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12.913283414401793</v>
      </c>
      <c r="D32" s="20">
        <f t="shared" si="0"/>
        <v>3.1938037737059945E-3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11.83829029140939</v>
      </c>
      <c r="D33" s="20">
        <f t="shared" si="0"/>
        <v>2.9279289390305584E-3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46</v>
      </c>
      <c r="C34" s="9">
        <f>[2]ALGO!$J$4</f>
        <v>11.632824778566659</v>
      </c>
      <c r="D34" s="20">
        <f t="shared" si="0"/>
        <v>2.8771117681202002E-3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11.511267303978132</v>
      </c>
      <c r="D35" s="20">
        <f t="shared" si="0"/>
        <v>2.847047321410231E-3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44</v>
      </c>
      <c r="C36" s="9">
        <f>[2]LTC!$J$4</f>
        <v>11.429681060699361</v>
      </c>
      <c r="D36" s="20">
        <f t="shared" si="0"/>
        <v>2.8268688398185061E-3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2.596933602999253E-3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7.805810793242058</v>
      </c>
      <c r="D38" s="20">
        <f t="shared" si="0"/>
        <v>1.9305878426309098E-3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5.599208955876338</v>
      </c>
      <c r="D39" s="20">
        <f t="shared" si="0"/>
        <v>1.3848356083552022E-3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5.5152557927215726</v>
      </c>
      <c r="D40" s="20">
        <f t="shared" si="0"/>
        <v>1.364071723548089E-3</v>
      </c>
      <c r="M40" s="17" t="str">
        <f>IF(OR(M39="",M39="Others"),"",IF(C44&gt;$C$7*[2]Params!F25,B44,"Others"))</f>
        <v/>
      </c>
      <c r="N40" s="18" t="str">
        <f>IF(OR(M39="",M39="Others"),"",IF(C44&gt;$C$7*[2]Params!F$8,C44,SUM(C44:C66)))</f>
        <v/>
      </c>
    </row>
    <row r="41" spans="2:14">
      <c r="B41" s="22" t="s">
        <v>56</v>
      </c>
      <c r="C41" s="9">
        <f>[2]SHIB!$J$4</f>
        <v>4.3183027449376938</v>
      </c>
      <c r="D41" s="20">
        <f t="shared" si="0"/>
        <v>1.0680329053573913E-3</v>
      </c>
      <c r="M41" s="17" t="str">
        <f>IF(OR(M40="",M40="Others"),"",IF(C45&gt;$C$7*[2]Params!F26,B45,"Others"))</f>
        <v/>
      </c>
      <c r="N41" s="18" t="str">
        <f>IF(OR(M40="",M40="Others"),"",IF(C45&gt;$C$7*[2]Params!F$8,C45,SUM(C45:C67)))</f>
        <v/>
      </c>
    </row>
    <row r="42" spans="2:14">
      <c r="B42" s="22" t="s">
        <v>37</v>
      </c>
      <c r="C42" s="9">
        <f>[2]GRT!$J$4</f>
        <v>4.074980366366268</v>
      </c>
      <c r="D42" s="20">
        <f t="shared" si="0"/>
        <v>1.007852709045597E-3</v>
      </c>
      <c r="M42" s="17" t="str">
        <f>IF(OR(M41="",M41="Others"),"",IF(C46&gt;$C$7*[2]Params!F27,B46,"Others"))</f>
        <v/>
      </c>
      <c r="N42" s="18" t="str">
        <f>IF(OR(M41="",M41="Others"),"",IF(C46&gt;$C$7*[2]Params!F$8,C46,SUM(C46:C68)))</f>
        <v/>
      </c>
    </row>
    <row r="43" spans="2:14">
      <c r="B43" s="22" t="s">
        <v>23</v>
      </c>
      <c r="C43" s="9">
        <f>[2]LUNA!J4</f>
        <v>3.5735773664578723</v>
      </c>
      <c r="D43" s="20">
        <f t="shared" si="0"/>
        <v>8.8384220436876413E-4</v>
      </c>
    </row>
    <row r="44" spans="2:14">
      <c r="B44" s="22" t="s">
        <v>36</v>
      </c>
      <c r="C44" s="9">
        <f>[2]AMP!$J$4</f>
        <v>3.5356123545424887</v>
      </c>
      <c r="D44" s="20">
        <f t="shared" si="0"/>
        <v>8.7445243149435203E-4</v>
      </c>
    </row>
    <row r="45" spans="2:14">
      <c r="B45" s="7" t="s">
        <v>25</v>
      </c>
      <c r="C45" s="1">
        <f>[2]POLIS!J4</f>
        <v>2.8199903027605591</v>
      </c>
      <c r="D45" s="20">
        <f t="shared" si="0"/>
        <v>6.9745976927342219E-4</v>
      </c>
    </row>
    <row r="46" spans="2:14">
      <c r="B46" s="22" t="s">
        <v>40</v>
      </c>
      <c r="C46" s="9">
        <f>[2]SHPING!$J$4</f>
        <v>2.6200900027026401</v>
      </c>
      <c r="D46" s="20">
        <f t="shared" si="0"/>
        <v>6.4801902580008473E-4</v>
      </c>
    </row>
    <row r="47" spans="2:14">
      <c r="B47" s="22" t="s">
        <v>62</v>
      </c>
      <c r="C47" s="10">
        <f>[2]SEI!$J$4</f>
        <v>2.2212507895709637</v>
      </c>
      <c r="D47" s="20">
        <f t="shared" si="0"/>
        <v>5.4937531582147222E-4</v>
      </c>
    </row>
    <row r="48" spans="2:14">
      <c r="B48" s="22" t="s">
        <v>50</v>
      </c>
      <c r="C48" s="9">
        <f>[2]KAVA!$J$4</f>
        <v>2.2165536275791085</v>
      </c>
      <c r="D48" s="20">
        <f t="shared" si="0"/>
        <v>5.4821358079143597E-4</v>
      </c>
    </row>
    <row r="49" spans="2:4">
      <c r="B49" s="22" t="s">
        <v>63</v>
      </c>
      <c r="C49" s="10">
        <f>[2]MEME!$J$4</f>
        <v>1.830533874676241</v>
      </c>
      <c r="D49" s="20">
        <f t="shared" si="0"/>
        <v>4.5274046957858601E-4</v>
      </c>
    </row>
    <row r="50" spans="2:4">
      <c r="B50" s="7" t="s">
        <v>27</v>
      </c>
      <c r="C50" s="1">
        <f>[2]Ayman!$E$9</f>
        <v>1.6967935999999999</v>
      </c>
      <c r="D50" s="20">
        <f t="shared" si="0"/>
        <v>4.1966288735181644E-4</v>
      </c>
    </row>
    <row r="51" spans="2:4">
      <c r="B51" s="7" t="s">
        <v>28</v>
      </c>
      <c r="C51" s="1">
        <f>[2]ATLAS!O47</f>
        <v>1.6430218742167888</v>
      </c>
      <c r="D51" s="20">
        <f t="shared" si="0"/>
        <v>4.0636368720156098E-4</v>
      </c>
    </row>
    <row r="52" spans="2:4">
      <c r="B52" s="22" t="s">
        <v>43</v>
      </c>
      <c r="C52" s="9">
        <f>[2]TRX!$J$4</f>
        <v>0.92790349847986653</v>
      </c>
      <c r="D52" s="20">
        <f t="shared" si="0"/>
        <v>2.2949559767075539E-4</v>
      </c>
    </row>
  </sheetData>
  <autoFilter ref="B11:C11">
    <sortState ref="B12:C52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2023-12-18T10:14:01Z</dcterms:modified>
</cp:coreProperties>
</file>