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46" l="1"/>
  <c r="C49" l="1"/>
  <c r="C32" l="1"/>
  <c r="C22" l="1"/>
  <c r="C18" l="1"/>
  <c r="C14" l="1"/>
  <c r="C7" l="1"/>
  <c r="D42" l="1"/>
  <c r="D52"/>
  <c r="D16"/>
  <c r="D7"/>
  <c r="E7" s="1"/>
  <c r="D32"/>
  <c r="D53"/>
  <c r="D36"/>
  <c r="N8"/>
  <c r="D38"/>
  <c r="D48"/>
  <c r="M9"/>
  <c r="D37"/>
  <c r="D34"/>
  <c r="M8"/>
  <c r="D39"/>
  <c r="D17"/>
  <c r="D33"/>
  <c r="D54"/>
  <c r="D30"/>
  <c r="D31"/>
  <c r="D28"/>
  <c r="D51"/>
  <c r="D22"/>
  <c r="D20"/>
  <c r="Q3"/>
  <c r="D12"/>
  <c r="D25"/>
  <c r="D49"/>
  <c r="D35"/>
  <c r="D19"/>
  <c r="D40"/>
  <c r="D27"/>
  <c r="D26"/>
  <c r="D29"/>
  <c r="D47"/>
  <c r="D46"/>
  <c r="D45"/>
  <c r="D15"/>
  <c r="D41"/>
  <c r="D21"/>
  <c r="D24"/>
  <c r="D23"/>
  <c r="D50"/>
  <c r="N9"/>
  <c r="D43"/>
  <c r="D44"/>
  <c r="D13"/>
  <c r="D18"/>
  <c r="D14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<sst xmlns="http://schemas.openxmlformats.org/spreadsheetml/2006/main" count="115" uniqueCount="69">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</sst>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2270.15684882097</c:v>
                </c:pt>
                <c:pt idx="1">
                  <c:v>1658.0637592178432</c:v>
                </c:pt>
                <c:pt idx="2">
                  <c:v>383.18907620326723</c:v>
                </c:pt>
                <c:pt idx="3">
                  <c:v>594.53399999999999</c:v>
                </c:pt>
                <c:pt idx="4">
                  <c:v>1569.5184154242522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2270.15684882097</v>
          </cell>
        </row>
      </sheetData>
      <sheetData sheetId="1">
        <row r="4">
          <cell r="J4">
            <v>1658.0637592178432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2.9980257933401893</v>
          </cell>
        </row>
      </sheetData>
      <sheetData sheetId="4">
        <row r="47">
          <cell r="M47">
            <v>141.75</v>
          </cell>
          <cell r="O47">
            <v>0.72811773912711075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3.8773858934501151</v>
          </cell>
        </row>
      </sheetData>
      <sheetData sheetId="7">
        <row r="4">
          <cell r="J4">
            <v>56.919729352951826</v>
          </cell>
        </row>
      </sheetData>
      <sheetData sheetId="8">
        <row r="4">
          <cell r="J4">
            <v>14.501921784574364</v>
          </cell>
        </row>
      </sheetData>
      <sheetData sheetId="9">
        <row r="4">
          <cell r="J4">
            <v>2.8937962411828688</v>
          </cell>
        </row>
      </sheetData>
      <sheetData sheetId="10">
        <row r="4">
          <cell r="J4">
            <v>34.864453855163212</v>
          </cell>
        </row>
      </sheetData>
      <sheetData sheetId="11">
        <row r="4">
          <cell r="J4">
            <v>13.999377210591424</v>
          </cell>
        </row>
      </sheetData>
      <sheetData sheetId="12">
        <row r="4">
          <cell r="J4">
            <v>68.011525106543786</v>
          </cell>
        </row>
      </sheetData>
      <sheetData sheetId="13">
        <row r="4">
          <cell r="J4">
            <v>309.77183640925546</v>
          </cell>
        </row>
      </sheetData>
      <sheetData sheetId="14">
        <row r="4">
          <cell r="J4">
            <v>7.5196254534509759</v>
          </cell>
        </row>
      </sheetData>
      <sheetData sheetId="15">
        <row r="4">
          <cell r="J4">
            <v>58.264031763379641</v>
          </cell>
        </row>
      </sheetData>
      <sheetData sheetId="16">
        <row r="4">
          <cell r="J4">
            <v>6.4216224626216016</v>
          </cell>
        </row>
      </sheetData>
      <sheetData sheetId="17">
        <row r="4">
          <cell r="J4">
            <v>7.920359386159034</v>
          </cell>
        </row>
      </sheetData>
      <sheetData sheetId="18">
        <row r="4">
          <cell r="J4">
            <v>14.293423624600013</v>
          </cell>
        </row>
      </sheetData>
      <sheetData sheetId="19">
        <row r="4">
          <cell r="J4">
            <v>2.5330566103146048</v>
          </cell>
        </row>
      </sheetData>
      <sheetData sheetId="20">
        <row r="4">
          <cell r="J4">
            <v>20.618559921984694</v>
          </cell>
        </row>
      </sheetData>
      <sheetData sheetId="21">
        <row r="4">
          <cell r="J4">
            <v>13.97453724549448</v>
          </cell>
        </row>
      </sheetData>
      <sheetData sheetId="22">
        <row r="4">
          <cell r="J4">
            <v>13.936220506085457</v>
          </cell>
        </row>
      </sheetData>
      <sheetData sheetId="23">
        <row r="4">
          <cell r="J4">
            <v>5.4412330295618121</v>
          </cell>
        </row>
      </sheetData>
      <sheetData sheetId="24">
        <row r="4">
          <cell r="J4">
            <v>58.312912376092058</v>
          </cell>
        </row>
      </sheetData>
      <sheetData sheetId="25">
        <row r="4">
          <cell r="J4">
            <v>65.913907677620628</v>
          </cell>
        </row>
      </sheetData>
      <sheetData sheetId="26">
        <row r="4">
          <cell r="J4">
            <v>2.1471168067198763</v>
          </cell>
        </row>
      </sheetData>
      <sheetData sheetId="27">
        <row r="4">
          <cell r="J4">
            <v>46.012794271449188</v>
          </cell>
        </row>
      </sheetData>
      <sheetData sheetId="28">
        <row r="4">
          <cell r="J4">
            <v>70.736196630287353</v>
          </cell>
        </row>
      </sheetData>
      <sheetData sheetId="29">
        <row r="4">
          <cell r="J4">
            <v>3.240082076412834</v>
          </cell>
        </row>
      </sheetData>
      <sheetData sheetId="30">
        <row r="4">
          <cell r="J4">
            <v>20.047617410608556</v>
          </cell>
        </row>
      </sheetData>
      <sheetData sheetId="31">
        <row r="4">
          <cell r="J4">
            <v>3.4163649489836532</v>
          </cell>
        </row>
      </sheetData>
      <sheetData sheetId="32">
        <row r="4">
          <cell r="J4">
            <v>383.18907620326723</v>
          </cell>
        </row>
      </sheetData>
      <sheetData sheetId="33">
        <row r="4">
          <cell r="J4">
            <v>1.3230009577563253</v>
          </cell>
        </row>
      </sheetData>
      <sheetData sheetId="34">
        <row r="4">
          <cell r="J4">
            <v>19.026200701847056</v>
          </cell>
        </row>
      </sheetData>
      <sheetData sheetId="35">
        <row r="4">
          <cell r="J4">
            <v>18.437406382812377</v>
          </cell>
        </row>
      </sheetData>
      <sheetData sheetId="36">
        <row r="4">
          <cell r="J4">
            <v>21.234057363991607</v>
          </cell>
        </row>
      </sheetData>
      <sheetData sheetId="37">
        <row r="4">
          <cell r="J4">
            <v>23.065251763171652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514.534+80</f>
        <v>594.53399999999999</v>
      </c>
      <c r="P2" t="s">
        <v>8</v>
      </c>
      <c r="Q2" s="10">
        <f>N2+K2+H2</f>
        <v>913.09400000000005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0.14100831507407782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6475.4620996663343</v>
      </c>
      <c r="D7" s="20">
        <f>(C7*[1]Feuil1!$K$2-C4)/C4</f>
        <v>1.1337482563370442</v>
      </c>
      <c r="E7" s="31">
        <f>C7-C7/(1+D7)</f>
        <v>3440.6794909706823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2270.15684882097</v>
      </c>
    </row>
    <row r="9" spans="2:20">
      <c r="M9" s="17" t="str">
        <f>IF(C13&gt;C7*Params!F8,B13,"Others")</f>
        <v>BTC</v>
      </c>
      <c r="N9" s="18">
        <f>IF(C13&gt;C7*0.1,C13,C7)</f>
        <v>1658.0637592178432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383.18907620326723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594.53399999999999</v>
      </c>
    </row>
    <row r="12" spans="2:20">
      <c r="B12" s="7" t="s">
        <v>19</v>
      </c>
      <c r="C12" s="1">
        <f>[2]ETH!J4</f>
        <v>2270.15684882097</v>
      </c>
      <c r="D12" s="20">
        <f>C12/$C$7</f>
        <v>0.35057835469965087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1569.5184154242522</v>
      </c>
    </row>
    <row r="13" spans="2:20">
      <c r="B13" s="7" t="s">
        <v>4</v>
      </c>
      <c r="C13" s="1">
        <f>[2]BTC!J4</f>
        <v>1658.0637592178432</v>
      </c>
      <c r="D13" s="20">
        <f t="shared" ref="D13:D51" si="0">C13/$C$7</f>
        <v>0.25605334935143537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383.18907620326723</v>
      </c>
      <c r="D14" s="20">
        <f t="shared" si="0"/>
        <v>5.9175556941799115E-2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594.53399999999999</v>
      </c>
      <c r="D15" s="20">
        <f t="shared" si="0"/>
        <v>9.1813370358639734E-2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4.147348804865035E-2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309.77183640925546</v>
      </c>
      <c r="D17" s="20">
        <f t="shared" si="0"/>
        <v>4.7837796228506577E-2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2.1890329650343262E-2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7.0522637556661421E-3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68.011525106543786</v>
      </c>
      <c r="D20" s="20">
        <f t="shared" si="0"/>
        <v>1.0502960879046496E-2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65.913907677620628</v>
      </c>
      <c r="D21" s="20">
        <f t="shared" si="0"/>
        <v>1.0179027637427918E-2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70.736196630287353</v>
      </c>
      <c r="D22" s="20">
        <f t="shared" si="0"/>
        <v>1.0923729541082824E-2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7.7214566667877472E-3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58.264031763379641</v>
      </c>
      <c r="D24" s="20">
        <f t="shared" si="0"/>
        <v>8.9976639298656163E-3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58.312912376092058</v>
      </c>
      <c r="D25" s="20">
        <f t="shared" si="0"/>
        <v>9.0052125205237147E-3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6.6883257647715466E-3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56.919729352951826</v>
      </c>
      <c r="D27" s="20">
        <f t="shared" si="0"/>
        <v>8.7900644736820816E-3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46.012794271449188</v>
      </c>
      <c r="D28" s="20">
        <f t="shared" si="0"/>
        <v>7.1057159416962881E-3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21.234057363991607</v>
      </c>
      <c r="D29" s="20">
        <f t="shared" si="0"/>
        <v>3.279157075922929E-3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34.864453855163212</v>
      </c>
      <c r="D30" s="20">
        <f t="shared" si="0"/>
        <v>5.3840873930772748E-3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23.065251763171652</v>
      </c>
      <c r="D31" s="20">
        <f t="shared" si="0"/>
        <v>3.5619468399575916E-3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19.026200701847056</v>
      </c>
      <c r="D32" s="20">
        <f t="shared" si="0"/>
        <v>2.9381996850583732E-3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20.618559921984694</v>
      </c>
      <c r="D33" s="20">
        <f t="shared" si="0"/>
        <v>3.1841063393834275E-3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18.437406382812377</v>
      </c>
      <c r="D34" s="20">
        <f t="shared" si="0"/>
        <v>2.8472726886568317E-3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20.047617410608556</v>
      </c>
      <c r="D35" s="20">
        <f t="shared" si="0"/>
        <v>3.095936182167071E-3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14.293423624600013</v>
      </c>
      <c r="D36" s="20">
        <f t="shared" si="0"/>
        <v>2.2073210227477849E-3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13.97453724549448</v>
      </c>
      <c r="D37" s="20">
        <f t="shared" si="0"/>
        <v>2.1580756755899405E-3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13.999377210591424</v>
      </c>
      <c r="D38" s="20">
        <f t="shared" si="0"/>
        <v>2.161911689871952E-3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13.936220506085457</v>
      </c>
      <c r="D39" s="20">
        <f t="shared" si="0"/>
        <v>2.1521584547307534E-3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14.501921784574364</v>
      </c>
      <c r="D40" s="20">
        <f t="shared" si="0"/>
        <v>2.2395192128947237E-3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1.2091801140189612E-3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6.4216224626216016</v>
      </c>
      <c r="D42" s="20">
        <f t="shared" si="0"/>
        <v>9.9168559151207041E-4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7.5196254534509759</v>
      </c>
      <c r="D43" s="20">
        <f t="shared" si="0"/>
        <v>1.1612492417859175E-3</v>
      </c>
    </row>
    <row r="44" spans="2:14">
      <c r="B44" s="22" t="s">
        <v>23</v>
      </c>
      <c r="C44" s="9">
        <f>[2]LUNA!J4</f>
        <v>5.4412330295618121</v>
      </c>
      <c r="D44" s="20">
        <f t="shared" si="0"/>
        <v>8.4028490103311493E-4</v>
      </c>
    </row>
    <row r="45" spans="2:14">
      <c r="B45" s="22" t="s">
        <v>36</v>
      </c>
      <c r="C45" s="9">
        <f>[2]GRT!$J$4</f>
        <v>7.920359386159034</v>
      </c>
      <c r="D45" s="20">
        <f t="shared" si="0"/>
        <v>1.2231342357122517E-3</v>
      </c>
    </row>
    <row r="46" spans="2:14">
      <c r="B46" s="22" t="s">
        <v>35</v>
      </c>
      <c r="C46" s="9">
        <f>[2]AMP!$J$4</f>
        <v>2.8937962411828688</v>
      </c>
      <c r="D46" s="20">
        <f t="shared" si="0"/>
        <v>4.4688644557613574E-4</v>
      </c>
    </row>
    <row r="47" spans="2:14">
      <c r="B47" s="22" t="s">
        <v>63</v>
      </c>
      <c r="C47" s="10">
        <f>[2]ACE!$J$4</f>
        <v>3.8773858934501151</v>
      </c>
      <c r="D47" s="20">
        <f t="shared" si="0"/>
        <v>5.9878134313378316E-4</v>
      </c>
    </row>
    <row r="48" spans="2:14">
      <c r="B48" s="22" t="s">
        <v>61</v>
      </c>
      <c r="C48" s="10">
        <f>[2]SEI!$J$4</f>
        <v>3.240082076412834</v>
      </c>
      <c r="D48" s="20">
        <f t="shared" si="0"/>
        <v>5.0036306699714728E-4</v>
      </c>
    </row>
    <row r="49" spans="2:4">
      <c r="B49" s="22" t="s">
        <v>39</v>
      </c>
      <c r="C49" s="9">
        <f>[2]SHPING!$J$4</f>
        <v>3.4163649489836532</v>
      </c>
      <c r="D49" s="20">
        <f t="shared" si="0"/>
        <v>5.2758627823019618E-4</v>
      </c>
    </row>
    <row r="50" spans="2:4">
      <c r="B50" s="22" t="s">
        <v>49</v>
      </c>
      <c r="C50" s="9">
        <f>[2]KAVA!$J$4</f>
        <v>2.5330566103146048</v>
      </c>
      <c r="D50" s="20">
        <f t="shared" si="0"/>
        <v>3.9117773702128958E-4</v>
      </c>
    </row>
    <row r="51" spans="2:4">
      <c r="B51" s="7" t="s">
        <v>25</v>
      </c>
      <c r="C51" s="1">
        <f>[2]POLIS!J4</f>
        <v>2.9980257933401893</v>
      </c>
      <c r="D51" s="20">
        <f t="shared" si="0"/>
        <v>4.629825249837646E-4</v>
      </c>
    </row>
    <row r="52" spans="2:4">
      <c r="B52" s="22" t="s">
        <v>62</v>
      </c>
      <c r="C52" s="10">
        <f>[2]MEME!$J$4</f>
        <v>2.1471168067198763</v>
      </c>
      <c r="D52" s="20">
        <f>C52/$C$7</f>
        <v>3.3157738763238414E-4</v>
      </c>
    </row>
    <row r="53" spans="2:4">
      <c r="B53" s="22" t="s">
        <v>42</v>
      </c>
      <c r="C53" s="9">
        <f>[2]TRX!$J$4</f>
        <v>1.3230009577563253</v>
      </c>
      <c r="D53" s="20">
        <f>C53/$C$7</f>
        <v>2.0430989130868304E-4</v>
      </c>
    </row>
    <row r="54" spans="2:4">
      <c r="B54" s="7" t="s">
        <v>27</v>
      </c>
      <c r="C54" s="1">
        <f>[2]ATLAS!O47</f>
        <v>0.72811773912711075</v>
      </c>
      <c r="D54" s="20">
        <f>C54/$C$7</f>
        <v>1.1244259141978902E-4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2024-03-01T10:16:02Z</dcterms:modified>
</cp:coreProperties>
</file>