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22"/>
  <c r="C15" l="1"/>
  <c r="C26" l="1"/>
  <c r="C17" l="1"/>
  <c r="C7" l="1"/>
  <c r="D17" s="1"/>
  <c r="D7" l="1"/>
  <c r="E7" s="1"/>
  <c r="M9"/>
  <c r="D19"/>
  <c r="D47"/>
  <c r="N8"/>
  <c r="D55"/>
  <c r="D12"/>
  <c r="D39"/>
  <c r="D25"/>
  <c r="D27"/>
  <c r="D51"/>
  <c r="D24"/>
  <c r="D15"/>
  <c r="D41"/>
  <c r="D32"/>
  <c r="D50"/>
  <c r="D40"/>
  <c r="D30"/>
  <c r="D43"/>
  <c r="D37"/>
  <c r="D31"/>
  <c r="D34"/>
  <c r="D35"/>
  <c r="D14"/>
  <c r="D45"/>
  <c r="D22"/>
  <c r="D46"/>
  <c r="D21"/>
  <c r="D48"/>
  <c r="D42"/>
  <c r="D52"/>
  <c r="D16"/>
  <c r="N9"/>
  <c r="D54"/>
  <c r="D44"/>
  <c r="D49"/>
  <c r="D33"/>
  <c r="D29"/>
  <c r="D53"/>
  <c r="Q3"/>
  <c r="D13"/>
  <c r="D38"/>
  <c r="D18"/>
  <c r="D23"/>
  <c r="D20"/>
  <c r="D28"/>
  <c r="D36"/>
  <c r="M8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<sst xmlns="http://schemas.openxmlformats.org/spreadsheetml/2006/main" count="107" uniqueCount="67">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</sst>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1273.536703662204</c:v>
                </c:pt>
                <c:pt idx="1">
                  <c:v>1297.6418899168236</c:v>
                </c:pt>
                <c:pt idx="2">
                  <c:v>519.91999999999996</c:v>
                </c:pt>
                <c:pt idx="3">
                  <c:v>291.94429554670398</c:v>
                </c:pt>
                <c:pt idx="4">
                  <c:v>1083.3898866369552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1297.6418899168236</v>
          </cell>
        </row>
      </sheetData>
      <sheetData sheetId="1">
        <row r="4">
          <cell r="J4">
            <v>1273.536703662204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3.0555581504613833</v>
          </cell>
        </row>
      </sheetData>
      <sheetData sheetId="4">
        <row r="47">
          <cell r="M47">
            <v>112.44999999999999</v>
          </cell>
          <cell r="O47">
            <v>2.114099376645747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4.1455724924334625</v>
          </cell>
        </row>
      </sheetData>
      <sheetData sheetId="8">
        <row r="4">
          <cell r="J4">
            <v>44.75666625064089</v>
          </cell>
        </row>
      </sheetData>
      <sheetData sheetId="9">
        <row r="4">
          <cell r="J4">
            <v>12.119702467157095</v>
          </cell>
        </row>
      </sheetData>
      <sheetData sheetId="10">
        <row r="4">
          <cell r="J4">
            <v>23.64122908145211</v>
          </cell>
        </row>
      </sheetData>
      <sheetData sheetId="11">
        <row r="4">
          <cell r="J4">
            <v>14.19971929063885</v>
          </cell>
        </row>
      </sheetData>
      <sheetData sheetId="12">
        <row r="4">
          <cell r="J4">
            <v>65.506739922991557</v>
          </cell>
        </row>
      </sheetData>
      <sheetData sheetId="13">
        <row r="4">
          <cell r="J4">
            <v>3.7373368525106452</v>
          </cell>
        </row>
      </sheetData>
      <sheetData sheetId="14">
        <row r="4">
          <cell r="J4">
            <v>192.42181622769661</v>
          </cell>
        </row>
      </sheetData>
      <sheetData sheetId="15">
        <row r="4">
          <cell r="J4">
            <v>5.8103087399128981</v>
          </cell>
        </row>
      </sheetData>
      <sheetData sheetId="16">
        <row r="4">
          <cell r="J4">
            <v>39.161822968371226</v>
          </cell>
        </row>
      </sheetData>
      <sheetData sheetId="17">
        <row r="4">
          <cell r="J4">
            <v>5.3071440625495265</v>
          </cell>
        </row>
      </sheetData>
      <sheetData sheetId="18">
        <row r="4">
          <cell r="J4">
            <v>4.9581513594413211</v>
          </cell>
        </row>
      </sheetData>
      <sheetData sheetId="19">
        <row r="4">
          <cell r="J4">
            <v>14.22348518686556</v>
          </cell>
        </row>
      </sheetData>
      <sheetData sheetId="20">
        <row r="4">
          <cell r="J4">
            <v>2.5104000054233531</v>
          </cell>
        </row>
      </sheetData>
      <sheetData sheetId="21">
        <row r="4">
          <cell r="J4">
            <v>13.509574702396813</v>
          </cell>
        </row>
      </sheetData>
      <sheetData sheetId="22">
        <row r="4">
          <cell r="J4">
            <v>8.6635311507252126</v>
          </cell>
        </row>
      </sheetData>
      <sheetData sheetId="23">
        <row r="4">
          <cell r="J4">
            <v>11.875370181476979</v>
          </cell>
        </row>
      </sheetData>
      <sheetData sheetId="24">
        <row r="4">
          <cell r="J4">
            <v>4.0105767455550794</v>
          </cell>
        </row>
      </sheetData>
      <sheetData sheetId="25">
        <row r="4">
          <cell r="J4">
            <v>20.654398928742424</v>
          </cell>
        </row>
      </sheetData>
      <sheetData sheetId="26">
        <row r="4">
          <cell r="J4">
            <v>48.837754393488133</v>
          </cell>
        </row>
      </sheetData>
      <sheetData sheetId="27">
        <row r="4">
          <cell r="J4">
            <v>2.0114969565718663</v>
          </cell>
        </row>
      </sheetData>
      <sheetData sheetId="28">
        <row r="4">
          <cell r="J4">
            <v>51.118929038826842</v>
          </cell>
        </row>
      </sheetData>
      <sheetData sheetId="29">
        <row r="4">
          <cell r="J4">
            <v>56.293605745530456</v>
          </cell>
        </row>
      </sheetData>
      <sheetData sheetId="30">
        <row r="4">
          <cell r="J4">
            <v>1.9819419245783534</v>
          </cell>
        </row>
      </sheetData>
      <sheetData sheetId="31">
        <row r="4">
          <cell r="J4">
            <v>4.8056952872000807</v>
          </cell>
        </row>
      </sheetData>
      <sheetData sheetId="32">
        <row r="4">
          <cell r="J4">
            <v>2.9196839108877364</v>
          </cell>
        </row>
      </sheetData>
      <sheetData sheetId="33">
        <row r="4">
          <cell r="J4">
            <v>291.94429554670398</v>
          </cell>
        </row>
      </sheetData>
      <sheetData sheetId="34">
        <row r="4">
          <cell r="J4">
            <v>0.99202239408672466</v>
          </cell>
        </row>
      </sheetData>
      <sheetData sheetId="35">
        <row r="4">
          <cell r="J4">
            <v>13.807228971807275</v>
          </cell>
        </row>
      </sheetData>
      <sheetData sheetId="36">
        <row r="4">
          <cell r="J4">
            <v>19.176524958488351</v>
          </cell>
        </row>
      </sheetData>
      <sheetData sheetId="37">
        <row r="4">
          <cell r="J4">
            <v>8.6676385626754264</v>
          </cell>
        </row>
      </sheetData>
      <sheetData sheetId="38">
        <row r="4">
          <cell r="J4">
            <v>6.2673667487248901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workbookViewId="0">
      <selection activeCell="O24" sqref="O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519.92</f>
        <v>519.91999999999996</v>
      </c>
      <c r="P2" t="s">
        <v>8</v>
      </c>
      <c r="Q2" s="10">
        <f>N2+K2+H2</f>
        <v>596.85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0.13363013168782817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4466.4327757626888</v>
      </c>
      <c r="D7" s="20">
        <f>(C7*[1]Feuil1!$K$2-C4)/C4</f>
        <v>0.58408564136533292</v>
      </c>
      <c r="E7" s="31">
        <f>C7-C7/(1+D7)</f>
        <v>1646.8675583713843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1273.536703662204</v>
      </c>
    </row>
    <row r="9" spans="2:20">
      <c r="M9" s="17" t="str">
        <f>IF(C13&gt;C7*Params!F8,B13,"Others")</f>
        <v>ETH</v>
      </c>
      <c r="N9" s="18">
        <f>IF(C13&gt;C7*0.1,C13,C7)</f>
        <v>1297.6418899168236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519.91999999999996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291.94429554670398</v>
      </c>
    </row>
    <row r="12" spans="2:20">
      <c r="B12" s="7" t="s">
        <v>4</v>
      </c>
      <c r="C12" s="1">
        <f>[2]BTC!J4</f>
        <v>1273.536703662204</v>
      </c>
      <c r="D12" s="20">
        <f>C12/$C$7</f>
        <v>0.28513508824606337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1083.3898866369552</v>
      </c>
    </row>
    <row r="13" spans="2:20">
      <c r="B13" s="7" t="s">
        <v>19</v>
      </c>
      <c r="C13" s="1">
        <f>[2]ETH!J4</f>
        <v>1297.6418899168236</v>
      </c>
      <c r="D13" s="20">
        <f t="shared" ref="D13:D55" si="0">C13/$C$7</f>
        <v>0.29053205434066742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519.91999999999996</v>
      </c>
      <c r="D14" s="20">
        <f t="shared" si="0"/>
        <v>0.1164060954463192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291.94429554670398</v>
      </c>
      <c r="D15" s="20">
        <f t="shared" si="0"/>
        <v>6.5364085883247519E-2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192.42181622769661</v>
      </c>
      <c r="D16" s="20">
        <f t="shared" si="0"/>
        <v>4.3081767013685462E-2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2.5176691477416899E-2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2.3732586008058616E-2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1.4004464667962891E-2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65.506739922991557</v>
      </c>
      <c r="D20" s="20">
        <f t="shared" si="0"/>
        <v>1.4666456031414379E-2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1.1351340666118603E-2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51.118929038826842</v>
      </c>
      <c r="D22" s="20">
        <f t="shared" si="0"/>
        <v>1.1445135660884936E-2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48.837754393488133</v>
      </c>
      <c r="D23" s="20">
        <f t="shared" si="0"/>
        <v>1.0934398175319809E-2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44.75666625064089</v>
      </c>
      <c r="D24" s="20">
        <f t="shared" si="0"/>
        <v>1.0020673879502917E-2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56.293605745530456</v>
      </c>
      <c r="D25" s="20">
        <f t="shared" si="0"/>
        <v>1.2603706038297588E-2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39.161822968371226</v>
      </c>
      <c r="D26" s="20">
        <f t="shared" si="0"/>
        <v>8.7680314323512788E-3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5.8726955753903541E-3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23.64122908145211</v>
      </c>
      <c r="D28" s="20">
        <f t="shared" si="0"/>
        <v>5.2930896463375364E-3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20.654398928742424</v>
      </c>
      <c r="D29" s="20">
        <f t="shared" si="0"/>
        <v>4.6243613115201261E-3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19.176524958488351</v>
      </c>
      <c r="D30" s="20">
        <f t="shared" si="0"/>
        <v>4.2934766784245987E-3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14.22348518686556</v>
      </c>
      <c r="D31" s="20">
        <f t="shared" si="0"/>
        <v>3.1845291087890053E-3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14.19971929063885</v>
      </c>
      <c r="D32" s="20">
        <f t="shared" si="0"/>
        <v>3.1792081071261849E-3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12.119702467157095</v>
      </c>
      <c r="D33" s="20">
        <f t="shared" si="0"/>
        <v>2.7135083131498679E-3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13.807228971807275</v>
      </c>
      <c r="D34" s="20">
        <f t="shared" si="0"/>
        <v>3.091332538739386E-3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13.509574702396813</v>
      </c>
      <c r="D35" s="20">
        <f t="shared" si="0"/>
        <v>3.024690033555899E-3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11.875370181476979</v>
      </c>
      <c r="D36" s="20">
        <f t="shared" si="0"/>
        <v>2.6588041906550667E-3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2.3508693687227873E-3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8.6635311507252126</v>
      </c>
      <c r="D38" s="20">
        <f t="shared" si="0"/>
        <v>1.9396980959252939E-3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5.3071440625495265</v>
      </c>
      <c r="D39" s="20">
        <f t="shared" si="0"/>
        <v>1.1882288011473043E-3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5.8103087399128981</v>
      </c>
      <c r="D40" s="20">
        <f t="shared" si="0"/>
        <v>1.3008835085222409E-3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4.8056952872000807</v>
      </c>
      <c r="D41" s="20">
        <f t="shared" si="0"/>
        <v>1.0759582710565838E-3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4.9581513594413211</v>
      </c>
      <c r="D42" s="20">
        <f t="shared" si="0"/>
        <v>1.1100920148954141E-3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4.1455724924334625</v>
      </c>
      <c r="D43" s="20">
        <f t="shared" si="0"/>
        <v>9.281618465030102E-4</v>
      </c>
    </row>
    <row r="44" spans="2:14">
      <c r="B44" s="22" t="s">
        <v>23</v>
      </c>
      <c r="C44" s="9">
        <f>[2]LUNA!J4</f>
        <v>4.0105767455550794</v>
      </c>
      <c r="D44" s="20">
        <f t="shared" si="0"/>
        <v>8.9793733543212968E-4</v>
      </c>
    </row>
    <row r="45" spans="2:14">
      <c r="B45" s="22" t="s">
        <v>36</v>
      </c>
      <c r="C45" s="9">
        <f>[2]AMP!$J$4</f>
        <v>3.7373368525106452</v>
      </c>
      <c r="D45" s="20">
        <f t="shared" si="0"/>
        <v>8.3676102163486761E-4</v>
      </c>
    </row>
    <row r="46" spans="2:14">
      <c r="B46" s="7" t="s">
        <v>25</v>
      </c>
      <c r="C46" s="1">
        <f>[2]POLIS!J4</f>
        <v>3.0555581504613833</v>
      </c>
      <c r="D46" s="20">
        <f t="shared" si="0"/>
        <v>6.8411600574008768E-4</v>
      </c>
    </row>
    <row r="47" spans="2:14">
      <c r="B47" s="22" t="s">
        <v>40</v>
      </c>
      <c r="C47" s="9">
        <f>[2]SHPING!$J$4</f>
        <v>2.9196839108877364</v>
      </c>
      <c r="D47" s="20">
        <f t="shared" si="0"/>
        <v>6.5369480690083165E-4</v>
      </c>
    </row>
    <row r="48" spans="2:14">
      <c r="B48" s="22" t="s">
        <v>50</v>
      </c>
      <c r="C48" s="9">
        <f>[2]KAVA!$J$4</f>
        <v>2.5104000054233531</v>
      </c>
      <c r="D48" s="20">
        <f t="shared" si="0"/>
        <v>5.6205928342774097E-4</v>
      </c>
    </row>
    <row r="49" spans="2:4">
      <c r="B49" s="22" t="s">
        <v>62</v>
      </c>
      <c r="C49" s="10">
        <f>[2]SEI!$J$4</f>
        <v>1.9819419245783534</v>
      </c>
      <c r="D49" s="20">
        <f t="shared" si="0"/>
        <v>4.4374157724559431E-4</v>
      </c>
    </row>
    <row r="50" spans="2:4">
      <c r="B50" s="22" t="s">
        <v>65</v>
      </c>
      <c r="C50" s="10">
        <f>[2]DYDX!$J$4</f>
        <v>6.2673667487248901</v>
      </c>
      <c r="D50" s="20">
        <f t="shared" si="0"/>
        <v>1.4032152868694353E-3</v>
      </c>
    </row>
    <row r="51" spans="2:4">
      <c r="B51" s="22" t="s">
        <v>66</v>
      </c>
      <c r="C51" s="10">
        <f>[2]TIA!$J$4</f>
        <v>8.6676385626754264</v>
      </c>
      <c r="D51" s="20">
        <f t="shared" si="0"/>
        <v>1.9406177139194352E-3</v>
      </c>
    </row>
    <row r="52" spans="2:4">
      <c r="B52" s="7" t="s">
        <v>28</v>
      </c>
      <c r="C52" s="1">
        <f>[2]ATLAS!O47</f>
        <v>2.114099376645747</v>
      </c>
      <c r="D52" s="20">
        <f t="shared" si="0"/>
        <v>4.7333061590404055E-4</v>
      </c>
    </row>
    <row r="53" spans="2:4">
      <c r="B53" s="22" t="s">
        <v>63</v>
      </c>
      <c r="C53" s="10">
        <f>[2]MEME!$J$4</f>
        <v>2.0114969565718663</v>
      </c>
      <c r="D53" s="20">
        <f t="shared" si="0"/>
        <v>4.5035872195084875E-4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3.7989905707474912E-4</v>
      </c>
    </row>
    <row r="55" spans="2:4">
      <c r="B55" s="22" t="s">
        <v>43</v>
      </c>
      <c r="C55" s="9">
        <f>[2]TRX!$J$4</f>
        <v>0.99202239408672466</v>
      </c>
      <c r="D55" s="20">
        <f t="shared" si="0"/>
        <v>2.221061961281454E-4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2023-12-24T13:03:33Z</dcterms:modified>
</cp:coreProperties>
</file>