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5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6690944"/>
        <axId val="76692864"/>
      </lineChart>
      <dateAx>
        <axId val="7669094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6692864"/>
        <crosses val="autoZero"/>
        <lblOffset val="100"/>
      </dateAx>
      <valAx>
        <axId val="7669286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669094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I27" sqref="I2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2310.877886232415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0.0070311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0.1242999</v>
      </c>
      <c r="C35" s="59">
        <f>(D35/B35)</f>
        <v/>
      </c>
      <c r="D35" s="60" t="n">
        <v>214.44</v>
      </c>
      <c r="E35" t="inlineStr">
        <is>
          <t>DCA1</t>
        </is>
      </c>
    </row>
    <row r="36">
      <c r="B36" s="24" t="n">
        <v>0.02503223</v>
      </c>
      <c r="C36" s="59">
        <f>(D36/B36)</f>
        <v/>
      </c>
      <c r="D36" s="60" t="n">
        <v>43.9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0.05679577</v>
      </c>
      <c r="C40" s="59">
        <f>(D40/B40)</f>
        <v/>
      </c>
      <c r="D40" s="60" t="n">
        <v>106.65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1.414031885056745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15.98516253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0.59627915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9.180482531285124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0.02838746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35.76660770176419</v>
      </c>
      <c r="M3" t="inlineStr">
        <is>
          <t>Objectif :</t>
        </is>
      </c>
      <c r="N3" s="24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2.64475043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0.01661988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4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N15" s="24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4" t="n">
        <v>-0.138</v>
      </c>
      <c r="C16" s="58">
        <f>(D16/B16)</f>
        <v/>
      </c>
      <c r="D16" s="58" t="n">
        <v>-4.41956614</v>
      </c>
      <c r="N16" s="24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4" t="n">
        <v>-0.5049</v>
      </c>
      <c r="C17" s="58">
        <f>(D17/B17)</f>
        <v/>
      </c>
      <c r="D17" s="58" t="n">
        <v>-18.26254246</v>
      </c>
      <c r="N17" s="24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P19" s="58">
        <f>(SUM(P14:P17))</f>
        <v/>
      </c>
      <c r="R19" s="24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0.003562333063651833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302.2389872436134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0.00261961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0.5794792</v>
      </c>
      <c r="C11" s="58">
        <f>(D11/B11)</f>
        <v/>
      </c>
      <c r="D11" s="58" t="n">
        <v>164.97</v>
      </c>
      <c r="E11" t="inlineStr">
        <is>
          <t>DCA1</t>
        </is>
      </c>
      <c r="P11" s="58">
        <f>(SUM(P6:P9))</f>
        <v/>
      </c>
    </row>
    <row r="12">
      <c r="B12" s="83" t="n">
        <v>0.1532865</v>
      </c>
      <c r="C12" s="58">
        <f>(D12/B12)</f>
        <v/>
      </c>
      <c r="D12" s="58" t="n">
        <v>43.9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0.07897421024270079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0.28766288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6.952242701193373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7.68382164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0.07777987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54.74968745781642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0.00298303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0.1573161862319044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13.49938362572852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0.00233729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6" sqref="B36:D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43053.09243662938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0.00035435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0.00745072</v>
      </c>
      <c r="C23" s="58">
        <f>(D23/B23)</f>
        <v/>
      </c>
      <c r="D23" s="58" t="n">
        <v>190.65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0.00164532</v>
      </c>
      <c r="C24" s="58">
        <f>(D24/B24)</f>
        <v/>
      </c>
      <c r="D24" s="58" t="n">
        <v>43.9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0.00205817</v>
      </c>
      <c r="C34" s="58">
        <f>(D34/B34)</f>
        <v/>
      </c>
      <c r="D34" s="58" t="n">
        <v>60.35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0.7101487298468667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2.7668728455275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0.0195979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17.88106114774061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0.00244875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68.26789565887773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0.0012946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0.612738074505883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0.05782478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B36" sqref="B36:D3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9.481703499571451e-05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2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4956.86385024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0.7906343821103879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0.32698401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48.32126202</v>
      </c>
      <c r="C7" s="58">
        <f>(D7/B7)</f>
        <v/>
      </c>
      <c r="D7" s="58" t="n">
        <v>43.9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28"/>
    <col width="9.140625" customWidth="1" style="14" min="329" max="16384"/>
  </cols>
  <sheetData>
    <row r="1"/>
    <row r="2"/>
    <row r="3">
      <c r="I3" t="inlineStr">
        <is>
          <t>Actual Price :</t>
        </is>
      </c>
      <c r="J3" s="79" t="n">
        <v>0.02207092966921714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0.06557507999999999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1.206224913481868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0.34642869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2.834810451609524</v>
      </c>
      <c r="M3" t="inlineStr">
        <is>
          <t>Objectif :</t>
        </is>
      </c>
      <c r="N3" s="24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23.84008465</v>
      </c>
      <c r="C6" s="58">
        <f>(D6/B6)</f>
        <v/>
      </c>
      <c r="D6" s="58" t="n">
        <v>43.9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0.10211775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49"/>
    <col width="9.140625" customWidth="1" style="14" min="35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0.6106459042511273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0.07604012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9.1051519307947e-06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268.07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0.003805637680409895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topLeftCell="A7" workbookViewId="0">
      <selection activeCell="E44" sqref="E4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98.85121377352641</v>
      </c>
      <c r="M3" t="inlineStr">
        <is>
          <t>Objectif :</t>
        </is>
      </c>
      <c r="N3" s="24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4">
        <f>(B6+B7+B8+B9+B10+B11)</f>
        <v/>
      </c>
      <c r="S6" s="58" t="n">
        <v>0</v>
      </c>
      <c r="T6" s="58">
        <f>(D6+D7+D8+D9)+D10+D11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4">
        <f>B12+B13+B14</f>
        <v/>
      </c>
      <c r="S7" s="58" t="n">
        <v>0</v>
      </c>
      <c r="T7" s="58">
        <f>(R7*S7)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4">
        <f>(B15+B22)</f>
        <v/>
      </c>
      <c r="S8" s="58">
        <f>(T8/R8)</f>
        <v/>
      </c>
      <c r="T8" s="58">
        <f>(D15+D22)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4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5">
        <f>(B17)</f>
        <v/>
      </c>
      <c r="S10" s="61">
        <f>(C17)</f>
        <v/>
      </c>
      <c r="T10" s="62">
        <f>(D17)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(B19)</f>
        <v/>
      </c>
      <c r="S12" s="58">
        <f>(T12/R12)</f>
        <v/>
      </c>
      <c r="T12" s="58">
        <f>(D19)</f>
        <v/>
      </c>
    </row>
    <row r="13">
      <c r="B13" s="24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4">
        <f>(0.10209-0.101562222)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4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4" t="n">
        <v>0.49053</v>
      </c>
      <c r="C15" s="58">
        <f>(D15/B15)</f>
        <v/>
      </c>
      <c r="D15" s="58" t="n">
        <v>6.3</v>
      </c>
      <c r="E15" s="58" t="n"/>
      <c r="N15" s="24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4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4" t="n">
        <v>6.10426269</v>
      </c>
      <c r="C16" s="58">
        <f>(D16/B16)</f>
        <v/>
      </c>
      <c r="D16" s="58" t="n">
        <v>128.34</v>
      </c>
      <c r="E16" t="inlineStr">
        <is>
          <t>DCA1</t>
        </is>
      </c>
      <c r="N16" s="24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4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5" t="n">
        <v>0.06427745</v>
      </c>
      <c r="C17" s="61" t="n">
        <v>0</v>
      </c>
      <c r="D17" s="62" t="n">
        <v>0</v>
      </c>
      <c r="E17" s="59">
        <f>B17*J3</f>
        <v/>
      </c>
      <c r="N17" s="24">
        <f>($R$9+$R$17)/2</f>
        <v/>
      </c>
      <c r="O17" s="58">
        <f>($S$9*[1]Params!K11)</f>
        <v/>
      </c>
      <c r="P17" s="58">
        <f>O17*N17</f>
        <v/>
      </c>
      <c r="R17" s="24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4" t="n">
        <v>1.91351587</v>
      </c>
      <c r="C18" s="58">
        <f>(D18/B18)</f>
        <v/>
      </c>
      <c r="D18" s="58" t="n">
        <v>43.9</v>
      </c>
      <c r="E18" t="inlineStr">
        <is>
          <t>DCA2</t>
        </is>
      </c>
      <c r="N18" s="24" t="n"/>
      <c r="O18" s="58" t="n"/>
      <c r="P18" s="58" t="n"/>
      <c r="R18" s="24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4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4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4" t="n">
        <v>-0.2809</v>
      </c>
      <c r="C20" s="58">
        <f>(D20/B20)</f>
        <v/>
      </c>
      <c r="D20" s="58" t="n">
        <v>-4.2022</v>
      </c>
      <c r="E20" s="58" t="n"/>
      <c r="N20" s="24" t="n"/>
      <c r="O20" s="58" t="n"/>
      <c r="P20" s="58" t="n"/>
      <c r="R20" s="24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4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4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4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4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4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4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4" t="n">
        <v>-0.098095</v>
      </c>
      <c r="C24" s="58">
        <f>(D24/B24)</f>
        <v/>
      </c>
      <c r="D24" s="58" t="n">
        <v>-2.16</v>
      </c>
      <c r="E24" s="58" t="n"/>
      <c r="N24" s="24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4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4">
        <f>(-0.05715)</f>
        <v/>
      </c>
      <c r="C25" s="58">
        <f>(D25/B25)</f>
        <v/>
      </c>
      <c r="D25" s="58" t="n">
        <v>-1.25988073</v>
      </c>
      <c r="E25" s="58" t="n"/>
      <c r="N25" s="24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4" t="n">
        <v>0.06353443</v>
      </c>
      <c r="C26" s="58">
        <f>(D26/B26)</f>
        <v/>
      </c>
      <c r="D26" s="58" t="n">
        <v>1.19</v>
      </c>
      <c r="E26" s="58" t="n"/>
      <c r="N26" s="24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4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4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4" t="n">
        <v>0.11322</v>
      </c>
      <c r="C29" s="58">
        <f>(D29/B29)</f>
        <v/>
      </c>
      <c r="D29" s="58" t="n">
        <v>2.13</v>
      </c>
      <c r="E29" s="58" t="n"/>
      <c r="N29" s="24" t="n"/>
      <c r="R29" s="24" t="n"/>
      <c r="S29" s="58" t="n"/>
      <c r="T29" s="58" t="n"/>
    </row>
    <row r="30">
      <c r="B30" s="24" t="n">
        <v>0.34735262</v>
      </c>
      <c r="C30" s="58">
        <f>(D30/B30)</f>
        <v/>
      </c>
      <c r="D30" s="58" t="n">
        <v>5.38</v>
      </c>
      <c r="E30" s="58" t="n"/>
      <c r="N30" s="24" t="n"/>
      <c r="P30" s="24" t="n"/>
      <c r="R30" s="24" t="n"/>
      <c r="S30" s="58" t="n"/>
      <c r="T30" s="58" t="n"/>
    </row>
    <row r="31">
      <c r="B31" s="24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4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4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4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4" t="n">
        <v>-0.10885</v>
      </c>
      <c r="C35" s="58">
        <f>D35/B35</f>
        <v/>
      </c>
      <c r="D35" s="58" t="n">
        <v>-2.606</v>
      </c>
      <c r="E35" s="58" t="n"/>
      <c r="F35" s="24" t="n"/>
      <c r="H35" s="59" t="n"/>
      <c r="J35" s="59" t="n"/>
      <c r="S35" s="58" t="n"/>
      <c r="T35" s="58" t="n"/>
    </row>
    <row r="36">
      <c r="B36" s="24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4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4" t="n">
        <v>-0.65</v>
      </c>
      <c r="C38" s="58">
        <f>D38/B38</f>
        <v/>
      </c>
      <c r="D38" s="58">
        <f>-21.40712492</f>
        <v/>
      </c>
      <c r="E38" s="58" t="n"/>
      <c r="N38" s="24" t="n"/>
      <c r="P38" s="59" t="n"/>
      <c r="Q38" s="59" t="n"/>
      <c r="S38" s="58" t="n"/>
      <c r="T38" s="58" t="n"/>
    </row>
    <row r="39">
      <c r="B39" s="24" t="n">
        <v>-1.6148</v>
      </c>
      <c r="C39" s="58">
        <f>D39/B39</f>
        <v/>
      </c>
      <c r="D39" s="58" t="n">
        <v>-75.67129853</v>
      </c>
      <c r="E39" s="58" t="n"/>
      <c r="N39" s="24">
        <f>N16+N25</f>
        <v/>
      </c>
      <c r="S39" s="58" t="n"/>
      <c r="T39" s="58" t="n"/>
    </row>
    <row r="40">
      <c r="B40" s="24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4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4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4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4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4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4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4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4" t="n"/>
      <c r="S49" s="58" t="n"/>
      <c r="T49" s="58" t="n"/>
    </row>
    <row r="50"/>
    <row r="51"/>
    <row r="52">
      <c r="N52" s="24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0.1163846679280812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0.25978752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8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6.178862271238857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0.00270202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0.5201133589959468</v>
      </c>
      <c r="M3" t="inlineStr">
        <is>
          <t>Objectif :</t>
        </is>
      </c>
      <c r="N3" s="19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0.84937272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7" sqref="M1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12"/>
    <col width="9.140625" customWidth="1" style="14" min="31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18.39293865153709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0.00269178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12"/>
    <col width="9.140625" customWidth="1" style="14" min="313" max="16384"/>
  </cols>
  <sheetData>
    <row r="1"/>
    <row r="2"/>
    <row r="3">
      <c r="I3" t="inlineStr">
        <is>
          <t>Actual Price :</t>
        </is>
      </c>
      <c r="J3" s="79" t="n">
        <v>2.753519899772232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0.00057932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0.3225791068045866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J4" sqref="J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778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0.003924003899713583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tabSelected="1"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19"/>
    <col width="9.140625" customWidth="1" style="14" min="32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9.283757705225003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2.142e-05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0.5220177618093159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0.76697477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122.15711903</v>
      </c>
      <c r="C7" s="58">
        <f>(D7/B7)</f>
        <v/>
      </c>
      <c r="D7" s="58" t="n">
        <v>43.9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0.1658354147640148</v>
      </c>
      <c r="M3" t="inlineStr">
        <is>
          <t>Objectif :</t>
        </is>
      </c>
      <c r="N3" s="24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0.57899398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2024-02-03T10:39:24Z</dcterms:modified>
  <cp:lastModifiedBy>Tiko</cp:lastModifiedBy>
</cp:coreProperties>
</file>