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N2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7" i="2"/>
  <c r="Q2" i="1" l="1"/>
  <c r="C40"/>
  <c r="C30" l="1"/>
  <c r="C14"/>
  <c r="C4"/>
  <c r="C37"/>
  <c r="C20"/>
  <c r="C48" l="1"/>
  <c r="C44" l="1"/>
  <c r="C26" l="1"/>
  <c r="C28" l="1"/>
  <c r="C36" l="1"/>
  <c r="C55"/>
  <c r="C42"/>
  <c r="C33"/>
  <c r="C16"/>
  <c r="C46"/>
  <c r="C22"/>
  <c r="C34"/>
  <c r="C53"/>
  <c r="C18"/>
  <c r="C49"/>
  <c r="C19"/>
  <c r="C12"/>
  <c r="C35" l="1"/>
  <c r="C27"/>
  <c r="C39"/>
  <c r="C52"/>
  <c r="C54"/>
  <c r="C24"/>
  <c r="C47"/>
  <c r="C45"/>
  <c r="C29"/>
  <c r="C15" l="1"/>
  <c r="C43"/>
  <c r="C25"/>
  <c r="C31"/>
  <c r="C41"/>
  <c r="C23"/>
  <c r="C21"/>
  <c r="C38"/>
  <c r="C50" l="1"/>
  <c r="C17"/>
  <c r="C13"/>
  <c r="C51" l="1"/>
  <c r="C32" l="1"/>
  <c r="C7" l="1"/>
  <c r="D48" l="1"/>
  <c r="D14"/>
  <c r="D42"/>
  <c r="D25"/>
  <c r="D30"/>
  <c r="D54"/>
  <c r="D12"/>
  <c r="D34"/>
  <c r="D45"/>
  <c r="N8"/>
  <c r="D55"/>
  <c r="D16"/>
  <c r="D21"/>
  <c r="D24"/>
  <c r="D28"/>
  <c r="D49"/>
  <c r="D27"/>
  <c r="D53"/>
  <c r="D41"/>
  <c r="D36"/>
  <c r="D43"/>
  <c r="D20"/>
  <c r="D47"/>
  <c r="D13"/>
  <c r="D52"/>
  <c r="Q3"/>
  <c r="D22"/>
  <c r="D7"/>
  <c r="E7" s="1"/>
  <c r="D38"/>
  <c r="D39"/>
  <c r="D37"/>
  <c r="M8"/>
  <c r="D19"/>
  <c r="D51"/>
  <c r="D46"/>
  <c r="D31"/>
  <c r="D18"/>
  <c r="D44"/>
  <c r="D33"/>
  <c r="D50"/>
  <c r="D40"/>
  <c r="D35"/>
  <c r="D29"/>
  <c r="D15"/>
  <c r="D26"/>
  <c r="D23"/>
  <c r="N9"/>
  <c r="M9"/>
  <c r="D17"/>
  <c r="D32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<sst xmlns="http://schemas.openxmlformats.org/spreadsheetml/2006/main" count="107" uniqueCount="67">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</sst>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1378.0913961161875</c:v>
                </c:pt>
                <c:pt idx="1">
                  <c:v>1306.5347090575701</c:v>
                </c:pt>
                <c:pt idx="2">
                  <c:v>548.64</c:v>
                </c:pt>
                <c:pt idx="3">
                  <c:v>240.31111875763958</c:v>
                </c:pt>
                <c:pt idx="4">
                  <c:v>1003.1668412954972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1378.0913961161875</v>
          </cell>
        </row>
      </sheetData>
      <sheetData sheetId="1">
        <row r="4">
          <cell r="J4">
            <v>1306.5347090575701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2.2364175240765731</v>
          </cell>
        </row>
      </sheetData>
      <sheetData sheetId="4">
        <row r="47">
          <cell r="M47">
            <v>111.75</v>
          </cell>
          <cell r="O47">
            <v>2.3126360612461241</v>
          </cell>
        </row>
      </sheetData>
      <sheetData sheetId="5">
        <row r="4">
          <cell r="C4">
            <v>-72.666666666666671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2.8269667382971733</v>
          </cell>
        </row>
      </sheetData>
      <sheetData sheetId="8">
        <row r="4">
          <cell r="J4">
            <v>39.917507614778053</v>
          </cell>
        </row>
      </sheetData>
      <sheetData sheetId="9">
        <row r="4">
          <cell r="J4">
            <v>9.378799095462421</v>
          </cell>
        </row>
      </sheetData>
      <sheetData sheetId="10">
        <row r="4">
          <cell r="J4">
            <v>20.211527795408823</v>
          </cell>
        </row>
      </sheetData>
      <sheetData sheetId="11">
        <row r="4">
          <cell r="J4">
            <v>12.114231536114557</v>
          </cell>
        </row>
      </sheetData>
      <sheetData sheetId="12">
        <row r="4">
          <cell r="J4">
            <v>49.742931086003729</v>
          </cell>
        </row>
      </sheetData>
      <sheetData sheetId="13">
        <row r="4">
          <cell r="J4">
            <v>3.1727091889757051</v>
          </cell>
        </row>
      </sheetData>
      <sheetData sheetId="14">
        <row r="4">
          <cell r="J4">
            <v>212.55215754359119</v>
          </cell>
        </row>
      </sheetData>
      <sheetData sheetId="15">
        <row r="4">
          <cell r="J4">
            <v>4.8867159177533308</v>
          </cell>
        </row>
      </sheetData>
      <sheetData sheetId="16">
        <row r="4">
          <cell r="J4">
            <v>46.161457915050754</v>
          </cell>
        </row>
      </sheetData>
      <sheetData sheetId="17">
        <row r="4">
          <cell r="J4">
            <v>5.5580891032838036</v>
          </cell>
        </row>
      </sheetData>
      <sheetData sheetId="18">
        <row r="4">
          <cell r="J4">
            <v>4.6911035084139279</v>
          </cell>
        </row>
      </sheetData>
      <sheetData sheetId="19">
        <row r="4">
          <cell r="J4">
            <v>12.055772451229569</v>
          </cell>
        </row>
      </sheetData>
      <sheetData sheetId="20">
        <row r="4">
          <cell r="J4">
            <v>2.2304295252841033</v>
          </cell>
        </row>
      </sheetData>
      <sheetData sheetId="21">
        <row r="4">
          <cell r="J4">
            <v>12.393253174517755</v>
          </cell>
        </row>
      </sheetData>
      <sheetData sheetId="22">
        <row r="4">
          <cell r="J4">
            <v>8.2422590793529888</v>
          </cell>
        </row>
      </sheetData>
      <sheetData sheetId="23">
        <row r="4">
          <cell r="J4">
            <v>11.855924054185971</v>
          </cell>
        </row>
      </sheetData>
      <sheetData sheetId="24">
        <row r="4">
          <cell r="J4">
            <v>5.154612942515211</v>
          </cell>
        </row>
      </sheetData>
      <sheetData sheetId="25">
        <row r="4">
          <cell r="J4">
            <v>15.268569972490599</v>
          </cell>
        </row>
      </sheetData>
      <sheetData sheetId="26">
        <row r="4">
          <cell r="J4">
            <v>49.960478125351095</v>
          </cell>
        </row>
      </sheetData>
      <sheetData sheetId="27">
        <row r="4">
          <cell r="J4">
            <v>1.5983278090371704</v>
          </cell>
        </row>
      </sheetData>
      <sheetData sheetId="28">
        <row r="4">
          <cell r="J4">
            <v>42.199766610557532</v>
          </cell>
        </row>
      </sheetData>
      <sheetData sheetId="29">
        <row r="4">
          <cell r="J4">
            <v>33.906914790566937</v>
          </cell>
        </row>
      </sheetData>
      <sheetData sheetId="30">
        <row r="4">
          <cell r="J4">
            <v>2.5838629914947693</v>
          </cell>
        </row>
      </sheetData>
      <sheetData sheetId="31">
        <row r="4">
          <cell r="J4">
            <v>4.2158900250519187</v>
          </cell>
        </row>
      </sheetData>
      <sheetData sheetId="32">
        <row r="4">
          <cell r="J4">
            <v>2.5716956351024542</v>
          </cell>
        </row>
      </sheetData>
      <sheetData sheetId="33">
        <row r="4">
          <cell r="J4">
            <v>240.31111875763958</v>
          </cell>
        </row>
      </sheetData>
      <sheetData sheetId="34">
        <row r="4">
          <cell r="J4">
            <v>0.99426079380020027</v>
          </cell>
        </row>
      </sheetData>
      <sheetData sheetId="35">
        <row r="4">
          <cell r="J4">
            <v>11.332025262604693</v>
          </cell>
        </row>
      </sheetData>
      <sheetData sheetId="36">
        <row r="4">
          <cell r="J4">
            <v>17.611936221036476</v>
          </cell>
        </row>
      </sheetData>
      <sheetData sheetId="37">
        <row r="4">
          <cell r="J4">
            <v>20.332418158636656</v>
          </cell>
        </row>
      </sheetData>
      <sheetData sheetId="38">
        <row r="4">
          <cell r="J4">
            <v>18.151732777558376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E7" sqref="E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548.64</f>
        <v>548.64</v>
      </c>
      <c r="P2" t="s">
        <v>8</v>
      </c>
      <c r="Q2" s="10">
        <f>N2+K2+H2</f>
        <v>605.72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0.135303691963302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4476.7440652268942</v>
      </c>
      <c r="D7" s="20">
        <f>(C7*[1]Feuil1!$K$2-C4)/C4</f>
        <v>0.57048461810195605</v>
      </c>
      <c r="E7" s="31">
        <f>C7-C7/(1+D7)</f>
        <v>1626.194614677444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1378.0913961161875</v>
      </c>
    </row>
    <row r="9" spans="2:20">
      <c r="M9" s="17" t="str">
        <f>IF(C13&gt;C7*Params!F8,B13,"Others")</f>
        <v>BTC</v>
      </c>
      <c r="N9" s="18">
        <f>IF(C13&gt;C7*0.1,C13,C7)</f>
        <v>1306.5347090575701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548.64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240.31111875763958</v>
      </c>
    </row>
    <row r="12" spans="2:20">
      <c r="B12" s="7" t="s">
        <v>19</v>
      </c>
      <c r="C12" s="1">
        <f>[2]ETH!J4</f>
        <v>1378.0913961161875</v>
      </c>
      <c r="D12" s="20">
        <f>C12/$C$7</f>
        <v>0.30783341107670442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1003.1668412954972</v>
      </c>
    </row>
    <row r="13" spans="2:20">
      <c r="B13" s="7" t="s">
        <v>4</v>
      </c>
      <c r="C13" s="1">
        <f>[2]BTC!J4</f>
        <v>1306.5347090575701</v>
      </c>
      <c r="D13" s="20">
        <f t="shared" ref="D13:D55" si="0">C13/$C$7</f>
        <v>0.29184931951014964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548.64</v>
      </c>
      <c r="D14" s="20">
        <f t="shared" si="0"/>
        <v>0.12255335395685465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240.31111875763958</v>
      </c>
      <c r="D15" s="20">
        <f t="shared" si="0"/>
        <v>5.3679887716668012E-2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212.55215754359119</v>
      </c>
      <c r="D16" s="20">
        <f t="shared" si="0"/>
        <v>4.7479184524884928E-2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2.4962338336028192E-2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72.666666666666671</v>
      </c>
      <c r="D18" s="20">
        <f>C18/$C$7</f>
        <v>1.623203507010931E-2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1.3972208169293633E-2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1.1325195110842321E-2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49.960478125351095</v>
      </c>
      <c r="D21" s="20">
        <f t="shared" si="0"/>
        <v>1.1160003207111854E-2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49.742931086003729</v>
      </c>
      <c r="D22" s="20">
        <f t="shared" si="0"/>
        <v>1.1111408282725364E-2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46.161457915050754</v>
      </c>
      <c r="D23" s="20">
        <f t="shared" si="0"/>
        <v>1.0311390877492829E-2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42.199766610557532</v>
      </c>
      <c r="D24" s="20">
        <f t="shared" si="0"/>
        <v>9.4264416271513454E-3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39.917507614778053</v>
      </c>
      <c r="D25" s="20">
        <f t="shared" si="0"/>
        <v>8.916638305244487E-3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33.906914790566937</v>
      </c>
      <c r="D26" s="20">
        <f t="shared" si="0"/>
        <v>7.5740123394452833E-3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20.211527795408823</v>
      </c>
      <c r="D27" s="20">
        <f t="shared" si="0"/>
        <v>4.5147829540674103E-3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20.332418158636656</v>
      </c>
      <c r="D28" s="20">
        <f t="shared" si="0"/>
        <v>4.5417870359328108E-3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17.611936221036476</v>
      </c>
      <c r="D29" s="20">
        <f t="shared" si="0"/>
        <v>3.9340949503540255E-3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18.151732777558376</v>
      </c>
      <c r="D30" s="20">
        <f t="shared" si="0"/>
        <v>4.0546728857144068E-3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15.268569972490599</v>
      </c>
      <c r="D31" s="20">
        <f t="shared" si="0"/>
        <v>3.410641696292E-3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12.393253174517755</v>
      </c>
      <c r="D32" s="20">
        <f t="shared" si="0"/>
        <v>2.7683631214887486E-3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12.055772451229569</v>
      </c>
      <c r="D33" s="20">
        <f t="shared" si="0"/>
        <v>2.6929778150314135E-3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12.114231536114557</v>
      </c>
      <c r="D34" s="20">
        <f t="shared" si="0"/>
        <v>2.7060362083711331E-3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11.855924054185971</v>
      </c>
      <c r="D35" s="20">
        <f t="shared" si="0"/>
        <v>2.6483363537077877E-3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11.332025262604693</v>
      </c>
      <c r="D36" s="20">
        <f t="shared" si="0"/>
        <v>2.5313096074949179E-3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2.0103896646465661E-3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9.378799095462421</v>
      </c>
      <c r="D38" s="20">
        <f t="shared" si="0"/>
        <v>2.0950045298126904E-3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8.2422590793529888</v>
      </c>
      <c r="D39" s="20">
        <f t="shared" si="0"/>
        <v>1.8411280518300631E-3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1.42514289560501E-3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5.5580891032838036</v>
      </c>
      <c r="D41" s="20">
        <f t="shared" si="0"/>
        <v>1.241547209825162E-3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5.154612942515211</v>
      </c>
      <c r="D42" s="20">
        <f t="shared" si="0"/>
        <v>1.1514200649873337E-3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4.8867159177533308</v>
      </c>
      <c r="D43" s="20">
        <f t="shared" si="0"/>
        <v>1.0915781305683506E-3</v>
      </c>
    </row>
    <row r="44" spans="2:14">
      <c r="B44" s="22" t="s">
        <v>37</v>
      </c>
      <c r="C44" s="9">
        <f>[2]GRT!$J$4</f>
        <v>4.6911035084139279</v>
      </c>
      <c r="D44" s="20">
        <f t="shared" si="0"/>
        <v>1.0478828899002895E-3</v>
      </c>
    </row>
    <row r="45" spans="2:14">
      <c r="B45" s="22" t="s">
        <v>56</v>
      </c>
      <c r="C45" s="9">
        <f>[2]SHIB!$J$4</f>
        <v>4.2158900250519187</v>
      </c>
      <c r="D45" s="20">
        <f t="shared" si="0"/>
        <v>9.4173130373899209E-4</v>
      </c>
    </row>
    <row r="46" spans="2:14">
      <c r="B46" s="22" t="s">
        <v>36</v>
      </c>
      <c r="C46" s="9">
        <f>[2]AMP!$J$4</f>
        <v>3.1727091889757051</v>
      </c>
      <c r="D46" s="20">
        <f t="shared" si="0"/>
        <v>7.0870908471621621E-4</v>
      </c>
    </row>
    <row r="47" spans="2:14">
      <c r="B47" s="22" t="s">
        <v>62</v>
      </c>
      <c r="C47" s="10">
        <f>[2]SEI!$J$4</f>
        <v>2.5838629914947693</v>
      </c>
      <c r="D47" s="20">
        <f t="shared" si="0"/>
        <v>5.7717460588487131E-4</v>
      </c>
    </row>
    <row r="48" spans="2:14">
      <c r="B48" s="22" t="s">
        <v>40</v>
      </c>
      <c r="C48" s="9">
        <f>[2]SHPING!$J$4</f>
        <v>2.5716956351024542</v>
      </c>
      <c r="D48" s="20">
        <f t="shared" si="0"/>
        <v>5.7445670282518443E-4</v>
      </c>
    </row>
    <row r="49" spans="2:4">
      <c r="B49" s="7" t="s">
        <v>25</v>
      </c>
      <c r="C49" s="1">
        <f>[2]POLIS!J4</f>
        <v>2.2364175240765731</v>
      </c>
      <c r="D49" s="20">
        <f t="shared" si="0"/>
        <v>4.9956340847088945E-4</v>
      </c>
    </row>
    <row r="50" spans="2:4">
      <c r="B50" s="22" t="s">
        <v>64</v>
      </c>
      <c r="C50" s="10">
        <f>[2]ACE!$J$4</f>
        <v>2.8269667382971733</v>
      </c>
      <c r="D50" s="20">
        <f t="shared" si="0"/>
        <v>6.3147830144136112E-4</v>
      </c>
    </row>
    <row r="51" spans="2:4">
      <c r="B51" s="7" t="s">
        <v>28</v>
      </c>
      <c r="C51" s="1">
        <f>[2]ATLAS!O47</f>
        <v>2.3126360612461241</v>
      </c>
      <c r="D51" s="20">
        <f t="shared" si="0"/>
        <v>5.1658884840201673E-4</v>
      </c>
    </row>
    <row r="52" spans="2:4">
      <c r="B52" s="22" t="s">
        <v>50</v>
      </c>
      <c r="C52" s="9">
        <f>[2]KAVA!$J$4</f>
        <v>2.2304295252841033</v>
      </c>
      <c r="D52" s="20">
        <f t="shared" si="0"/>
        <v>4.9822582948374529E-4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3.7902403516427101E-4</v>
      </c>
    </row>
    <row r="54" spans="2:4">
      <c r="B54" s="22" t="s">
        <v>63</v>
      </c>
      <c r="C54" s="10">
        <f>[2]MEME!$J$4</f>
        <v>1.5983278090371704</v>
      </c>
      <c r="D54" s="20">
        <f t="shared" si="0"/>
        <v>3.5702907866727969E-4</v>
      </c>
    </row>
    <row r="55" spans="2:4">
      <c r="B55" s="22" t="s">
        <v>43</v>
      </c>
      <c r="C55" s="9">
        <f>[2]TRX!$J$4</f>
        <v>0.99426079380020027</v>
      </c>
      <c r="D55" s="20">
        <f t="shared" si="0"/>
        <v>2.2209462486880144E-4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2024-01-12T23:11:32Z</dcterms:modified>
</cp:coreProperties>
</file>