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<sst xmlns="http://schemas.openxmlformats.org/spreadsheetml/2006/main" count="107" uniqueCount="67">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</sst>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1272.2179570471392</c:v>
                </c:pt>
                <c:pt idx="1">
                  <c:v>1287.5983629618881</c:v>
                </c:pt>
                <c:pt idx="2">
                  <c:v>541.92999999999995</c:v>
                </c:pt>
                <c:pt idx="3">
                  <c:v>248.30011283200969</c:v>
                </c:pt>
                <c:pt idx="4">
                  <c:v>220.63230612605832</c:v>
                </c:pt>
                <c:pt idx="5">
                  <c:v>797.55613016957625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1272.2179570471392</v>
          </cell>
        </row>
      </sheetData>
      <sheetData sheetId="1">
        <row r="4">
          <cell r="J4">
            <v>1287.5983629618881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2.4726734970379018</v>
          </cell>
        </row>
      </sheetData>
      <sheetData sheetId="4">
        <row r="47">
          <cell r="M47">
            <v>111.75</v>
          </cell>
          <cell r="O47">
            <v>2.2794781777027531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2.8350888197597914</v>
          </cell>
        </row>
      </sheetData>
      <sheetData sheetId="8">
        <row r="4">
          <cell r="J4">
            <v>38.289259547423768</v>
          </cell>
        </row>
      </sheetData>
      <sheetData sheetId="9">
        <row r="4">
          <cell r="J4">
            <v>9.6198236205895036</v>
          </cell>
        </row>
      </sheetData>
      <sheetData sheetId="10">
        <row r="4">
          <cell r="J4">
            <v>19.724609362390417</v>
          </cell>
        </row>
      </sheetData>
      <sheetData sheetId="11">
        <row r="4">
          <cell r="J4">
            <v>12.006014011212228</v>
          </cell>
        </row>
      </sheetData>
      <sheetData sheetId="12">
        <row r="4">
          <cell r="J4">
            <v>47.805332127373681</v>
          </cell>
        </row>
      </sheetData>
      <sheetData sheetId="13">
        <row r="4">
          <cell r="J4">
            <v>3.4707705290474471</v>
          </cell>
        </row>
      </sheetData>
      <sheetData sheetId="14">
        <row r="4">
          <cell r="J4">
            <v>220.63230612605832</v>
          </cell>
        </row>
      </sheetData>
      <sheetData sheetId="15">
        <row r="4">
          <cell r="J4">
            <v>4.9553845903947717</v>
          </cell>
        </row>
      </sheetData>
      <sheetData sheetId="16">
        <row r="4">
          <cell r="J4">
            <v>43.656997649495317</v>
          </cell>
        </row>
      </sheetData>
      <sheetData sheetId="17">
        <row r="4">
          <cell r="J4">
            <v>5.6680320278759178</v>
          </cell>
        </row>
      </sheetData>
      <sheetData sheetId="18">
        <row r="4">
          <cell r="J4">
            <v>4.6358706521820379</v>
          </cell>
        </row>
      </sheetData>
      <sheetData sheetId="19">
        <row r="4">
          <cell r="J4">
            <v>11.904095968504297</v>
          </cell>
        </row>
      </sheetData>
      <sheetData sheetId="20">
        <row r="4">
          <cell r="J4">
            <v>2.2757923189600153</v>
          </cell>
        </row>
      </sheetData>
      <sheetData sheetId="21">
        <row r="4">
          <cell r="J4">
            <v>14.664631423808597</v>
          </cell>
        </row>
      </sheetData>
      <sheetData sheetId="22">
        <row r="4">
          <cell r="J4">
            <v>7.9238968939557113</v>
          </cell>
        </row>
      </sheetData>
      <sheetData sheetId="23">
        <row r="4">
          <cell r="J4">
            <v>10.779759635887302</v>
          </cell>
        </row>
      </sheetData>
      <sheetData sheetId="24">
        <row r="4">
          <cell r="J4">
            <v>5.1874570047356618</v>
          </cell>
        </row>
      </sheetData>
      <sheetData sheetId="25">
        <row r="4">
          <cell r="J4">
            <v>15.392183042797443</v>
          </cell>
        </row>
      </sheetData>
      <sheetData sheetId="26">
        <row r="4">
          <cell r="J4">
            <v>48.058789558821594</v>
          </cell>
        </row>
      </sheetData>
      <sheetData sheetId="27">
        <row r="4">
          <cell r="J4">
            <v>1.58115608830668</v>
          </cell>
        </row>
      </sheetData>
      <sheetData sheetId="28">
        <row r="4">
          <cell r="J4">
            <v>39.50671622494302</v>
          </cell>
        </row>
      </sheetData>
      <sheetData sheetId="29">
        <row r="4">
          <cell r="J4">
            <v>34.767544230143379</v>
          </cell>
        </row>
      </sheetData>
      <sheetData sheetId="30">
        <row r="4">
          <cell r="J4">
            <v>2.567873630084224</v>
          </cell>
        </row>
      </sheetData>
      <sheetData sheetId="31">
        <row r="4">
          <cell r="J4">
            <v>4.2206573017582638</v>
          </cell>
        </row>
      </sheetData>
      <sheetData sheetId="32">
        <row r="4">
          <cell r="J4">
            <v>2.6708359993456545</v>
          </cell>
        </row>
      </sheetData>
      <sheetData sheetId="33">
        <row r="4">
          <cell r="J4">
            <v>248.30011283200969</v>
          </cell>
        </row>
      </sheetData>
      <sheetData sheetId="34">
        <row r="4">
          <cell r="J4">
            <v>0.97124843191389898</v>
          </cell>
        </row>
      </sheetData>
      <sheetData sheetId="35">
        <row r="4">
          <cell r="J4">
            <v>11.014869335094049</v>
          </cell>
        </row>
      </sheetData>
      <sheetData sheetId="36">
        <row r="4">
          <cell r="J4">
            <v>17.605491687376112</v>
          </cell>
        </row>
      </sheetData>
      <sheetData sheetId="37">
        <row r="4">
          <cell r="J4">
            <v>18.043370724757384</v>
          </cell>
        </row>
      </sheetData>
      <sheetData sheetId="38">
        <row r="4">
          <cell r="J4">
            <v>17.423632455897348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G31" sqref="G3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0.13712861554955424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4368.2348691366715</v>
      </c>
      <c r="D7" s="20">
        <f>(C7*[1]Feuil1!$K$2-C4)/C4</f>
        <v>0.53241855470870125</v>
      </c>
      <c r="E7" s="31">
        <f>C7-C7/(1+D7)</f>
        <v>1517.6854185872207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1272.2179570471392</v>
      </c>
    </row>
    <row r="9" spans="2:20">
      <c r="M9" s="17" t="str">
        <f>IF(C13&gt;C7*Params!F8,B13,"Others")</f>
        <v>BTC</v>
      </c>
      <c r="N9" s="18">
        <f>IF(C13&gt;C7*0.1,C13,C7)</f>
        <v>1287.5983629618881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248.30011283200969</v>
      </c>
    </row>
    <row r="12" spans="2:20">
      <c r="B12" s="7" t="s">
        <v>19</v>
      </c>
      <c r="C12" s="1">
        <f>[2]ETH!J4</f>
        <v>1272.2179570471392</v>
      </c>
      <c r="D12" s="20">
        <f>C12/$C$7</f>
        <v>0.29124302954400838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220.63230612605832</v>
      </c>
    </row>
    <row r="13" spans="2:20">
      <c r="B13" s="7" t="s">
        <v>4</v>
      </c>
      <c r="C13" s="1">
        <f>[2]BTC!J4</f>
        <v>1287.5983629618881</v>
      </c>
      <c r="D13" s="20">
        <f t="shared" ref="D13:D55" si="0">C13/$C$7</f>
        <v>0.29476399542050408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797.55613016957625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0.12406155260307829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248.30011283200969</v>
      </c>
      <c r="D15" s="20">
        <f t="shared" si="0"/>
        <v>5.6842207498124568E-2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220.63230612605832</v>
      </c>
      <c r="D16" s="20">
        <f t="shared" si="0"/>
        <v>5.0508343240633399E-2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2.5582415631897108E-2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2.060328775723257E-2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1.4319284991276635E-2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48.058789558821594</v>
      </c>
      <c r="D20" s="20">
        <f t="shared" si="0"/>
        <v>1.1001878561607616E-2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47.805332127373681</v>
      </c>
      <c r="D21" s="20">
        <f t="shared" si="0"/>
        <v>1.0943855712781723E-2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1.1606518769907682E-2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38.289259547423768</v>
      </c>
      <c r="D23" s="20">
        <f t="shared" si="0"/>
        <v>8.7653848051881828E-3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39.50671622494302</v>
      </c>
      <c r="D24" s="20">
        <f t="shared" si="0"/>
        <v>9.0440915858425539E-3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34.767544230143379</v>
      </c>
      <c r="D25" s="20">
        <f t="shared" si="0"/>
        <v>7.9591746487328325E-3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43.656997649495317</v>
      </c>
      <c r="D26" s="20">
        <f t="shared" si="0"/>
        <v>9.9941965021041988E-3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19.724609362390417</v>
      </c>
      <c r="D27" s="20">
        <f t="shared" si="0"/>
        <v>4.5154644732481493E-3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17.605491687376112</v>
      </c>
      <c r="D28" s="20">
        <f t="shared" si="0"/>
        <v>4.0303445704730672E-3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15.392183042797443</v>
      </c>
      <c r="D29" s="20">
        <f t="shared" si="0"/>
        <v>3.5236619604750146E-3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1.4605441765682644E-3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11.904095968504297</v>
      </c>
      <c r="D31" s="20">
        <f t="shared" si="0"/>
        <v>2.725150163653402E-3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12.006014011212228</v>
      </c>
      <c r="D32" s="20">
        <f t="shared" si="0"/>
        <v>2.7484817943374622E-3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14.664631423808597</v>
      </c>
      <c r="D33" s="20">
        <f t="shared" si="0"/>
        <v>3.3571069008720409E-3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11.014869335094049</v>
      </c>
      <c r="D34" s="20">
        <f t="shared" si="0"/>
        <v>2.5215835835473298E-3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10.779759635887302</v>
      </c>
      <c r="D35" s="20">
        <f t="shared" si="0"/>
        <v>2.4677609970220741E-3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9.6198236205895036</v>
      </c>
      <c r="D36" s="20">
        <f t="shared" si="0"/>
        <v>2.2022221580980934E-3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18.043370724757384</v>
      </c>
      <c r="D37" s="20">
        <f t="shared" si="0"/>
        <v>4.1305862128066927E-3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17.423632455897348</v>
      </c>
      <c r="D38" s="20">
        <f t="shared" si="0"/>
        <v>3.9887123696123322E-3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2.4037169050104665E-3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7.9238968939557113</v>
      </c>
      <c r="D40" s="20">
        <f t="shared" si="0"/>
        <v>1.813981420720121E-3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4.9553845903947717</v>
      </c>
      <c r="D41" s="20">
        <f t="shared" si="0"/>
        <v>1.1344134962628838E-3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4.6358706521820379</v>
      </c>
      <c r="D42" s="20">
        <f t="shared" si="0"/>
        <v>1.0612686339135106E-3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5.6680320278759178</v>
      </c>
      <c r="D43" s="20">
        <f t="shared" si="0"/>
        <v>1.2975566098615333E-3</v>
      </c>
    </row>
    <row r="44" spans="2:14">
      <c r="B44" s="22" t="s">
        <v>56</v>
      </c>
      <c r="C44" s="9">
        <f>[2]SHIB!$J$4</f>
        <v>4.2206573017582638</v>
      </c>
      <c r="D44" s="20">
        <f t="shared" si="0"/>
        <v>9.6621574347544763E-4</v>
      </c>
    </row>
    <row r="45" spans="2:14">
      <c r="B45" s="22" t="s">
        <v>23</v>
      </c>
      <c r="C45" s="9">
        <f>[2]LUNA!J4</f>
        <v>5.1874570047356618</v>
      </c>
      <c r="D45" s="20">
        <f t="shared" si="0"/>
        <v>1.1875407710760066E-3</v>
      </c>
    </row>
    <row r="46" spans="2:14">
      <c r="B46" s="22" t="s">
        <v>36</v>
      </c>
      <c r="C46" s="9">
        <f>[2]AMP!$J$4</f>
        <v>3.4707705290474471</v>
      </c>
      <c r="D46" s="20">
        <f t="shared" si="0"/>
        <v>7.9454759943652087E-4</v>
      </c>
    </row>
    <row r="47" spans="2:14">
      <c r="B47" s="22" t="s">
        <v>64</v>
      </c>
      <c r="C47" s="10">
        <f>[2]ACE!$J$4</f>
        <v>2.8350888197597914</v>
      </c>
      <c r="D47" s="20">
        <f t="shared" si="0"/>
        <v>6.4902389745359829E-4</v>
      </c>
    </row>
    <row r="48" spans="2:14">
      <c r="B48" s="22" t="s">
        <v>40</v>
      </c>
      <c r="C48" s="9">
        <f>[2]SHPING!$J$4</f>
        <v>2.6708359993456545</v>
      </c>
      <c r="D48" s="20">
        <f t="shared" si="0"/>
        <v>6.1142225163215937E-4</v>
      </c>
    </row>
    <row r="49" spans="2:4">
      <c r="B49" s="22" t="s">
        <v>62</v>
      </c>
      <c r="C49" s="10">
        <f>[2]SEI!$J$4</f>
        <v>2.567873630084224</v>
      </c>
      <c r="D49" s="20">
        <f t="shared" si="0"/>
        <v>5.8785154805371831E-4</v>
      </c>
    </row>
    <row r="50" spans="2:4">
      <c r="B50" s="22" t="s">
        <v>50</v>
      </c>
      <c r="C50" s="9">
        <f>[2]KAVA!$J$4</f>
        <v>2.2757923189600153</v>
      </c>
      <c r="D50" s="20">
        <f t="shared" si="0"/>
        <v>5.2098671136925341E-4</v>
      </c>
    </row>
    <row r="51" spans="2:4">
      <c r="B51" s="7" t="s">
        <v>25</v>
      </c>
      <c r="C51" s="1">
        <f>[2]POLIS!J4</f>
        <v>2.4726734970379018</v>
      </c>
      <c r="D51" s="20">
        <f t="shared" si="0"/>
        <v>5.6605781765727166E-4</v>
      </c>
    </row>
    <row r="52" spans="2:4">
      <c r="B52" s="7" t="s">
        <v>28</v>
      </c>
      <c r="C52" s="1">
        <f>[2]ATLAS!O47</f>
        <v>2.2794781777027531</v>
      </c>
      <c r="D52" s="20">
        <f t="shared" si="0"/>
        <v>5.2183049812824377E-4</v>
      </c>
    </row>
    <row r="53" spans="2:4">
      <c r="B53" s="22" t="s">
        <v>63</v>
      </c>
      <c r="C53" s="10">
        <f>[2]MEME!$J$4</f>
        <v>1.58115608830668</v>
      </c>
      <c r="D53" s="20">
        <f t="shared" si="0"/>
        <v>3.6196682084980845E-4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3.8843918672700639E-4</v>
      </c>
    </row>
    <row r="55" spans="2:4">
      <c r="B55" s="22" t="s">
        <v>43</v>
      </c>
      <c r="C55" s="9">
        <f>[2]TRX!$J$4</f>
        <v>0.97124843191389898</v>
      </c>
      <c r="D55" s="20">
        <f t="shared" si="0"/>
        <v>2.2234345473869961E-4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2024-01-07T00:16:50Z</dcterms:modified>
</cp:coreProperties>
</file>