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31" l="1"/>
  <c r="C7" l="1"/>
  <c r="D38" l="1"/>
  <c r="M9"/>
  <c r="D35"/>
  <c r="D41"/>
  <c r="D14"/>
  <c r="N8"/>
  <c r="N9"/>
  <c r="D55"/>
  <c r="D23"/>
  <c r="D47"/>
  <c r="D26"/>
  <c r="D7"/>
  <c r="E7" s="1"/>
  <c r="D13"/>
  <c r="D28"/>
  <c r="D32"/>
  <c r="D21"/>
  <c r="D43"/>
  <c r="D45"/>
  <c r="D37"/>
  <c r="D20"/>
  <c r="D19"/>
  <c r="D44"/>
  <c r="M8"/>
  <c r="D49"/>
  <c r="D22"/>
  <c r="D30"/>
  <c r="D46"/>
  <c r="D12"/>
  <c r="D53"/>
  <c r="D33"/>
  <c r="D18"/>
  <c r="D24"/>
  <c r="D34"/>
  <c r="D51"/>
  <c r="D29"/>
  <c r="D48"/>
  <c r="D17"/>
  <c r="D50"/>
  <c r="D27"/>
  <c r="D54"/>
  <c r="D25"/>
  <c r="D39"/>
  <c r="D16"/>
  <c r="D42"/>
  <c r="D15"/>
  <c r="D52"/>
  <c r="D40"/>
  <c r="Q3"/>
  <c r="D36"/>
  <c r="D31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<sst xmlns="http://schemas.openxmlformats.org/spreadsheetml/2006/main" count="107" uniqueCount="67">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</sst>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1312.8073652702903</c:v>
                </c:pt>
                <c:pt idx="1">
                  <c:v>1251.1908440207283</c:v>
                </c:pt>
                <c:pt idx="2">
                  <c:v>556.71</c:v>
                </c:pt>
                <c:pt idx="3">
                  <c:v>282.64683902191371</c:v>
                </c:pt>
                <c:pt idx="4">
                  <c:v>224.18407466726316</c:v>
                </c:pt>
                <c:pt idx="5">
                  <c:v>835.25285304817442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1312.8073652702903</v>
          </cell>
        </row>
      </sheetData>
      <sheetData sheetId="1">
        <row r="4">
          <cell r="J4">
            <v>1251.1908440207283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2.6010273665798795</v>
          </cell>
        </row>
      </sheetData>
      <sheetData sheetId="4">
        <row r="47">
          <cell r="M47">
            <v>111.75</v>
          </cell>
          <cell r="O47">
            <v>2.0888116038137916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2.8566104343556624</v>
          </cell>
        </row>
      </sheetData>
      <sheetData sheetId="8">
        <row r="4">
          <cell r="J4">
            <v>44.401903763944283</v>
          </cell>
        </row>
      </sheetData>
      <sheetData sheetId="9">
        <row r="4">
          <cell r="J4">
            <v>11.675589193952538</v>
          </cell>
        </row>
      </sheetData>
      <sheetData sheetId="10">
        <row r="4">
          <cell r="J4">
            <v>23.408226857169986</v>
          </cell>
        </row>
      </sheetData>
      <sheetData sheetId="11">
        <row r="4">
          <cell r="J4">
            <v>13.431227882087736</v>
          </cell>
        </row>
      </sheetData>
      <sheetData sheetId="12">
        <row r="4">
          <cell r="J4">
            <v>55.521945938916161</v>
          </cell>
        </row>
      </sheetData>
      <sheetData sheetId="13">
        <row r="4">
          <cell r="J4">
            <v>3.4985102607141787</v>
          </cell>
        </row>
      </sheetData>
      <sheetData sheetId="14">
        <row r="4">
          <cell r="J4">
            <v>224.18407466726316</v>
          </cell>
        </row>
      </sheetData>
      <sheetData sheetId="15">
        <row r="4">
          <cell r="J4">
            <v>5.6038878690177238</v>
          </cell>
        </row>
      </sheetData>
      <sheetData sheetId="16">
        <row r="4">
          <cell r="J4">
            <v>36.870519294355205</v>
          </cell>
        </row>
      </sheetData>
      <sheetData sheetId="17">
        <row r="4">
          <cell r="J4">
            <v>5.2435027530261893</v>
          </cell>
        </row>
      </sheetData>
      <sheetData sheetId="18">
        <row r="4">
          <cell r="J4">
            <v>5.4758637181766021</v>
          </cell>
        </row>
      </sheetData>
      <sheetData sheetId="19">
        <row r="4">
          <cell r="J4">
            <v>12.820325738934233</v>
          </cell>
        </row>
      </sheetData>
      <sheetData sheetId="20">
        <row r="4">
          <cell r="J4">
            <v>2.6587020770224656</v>
          </cell>
        </row>
      </sheetData>
      <sheetData sheetId="21">
        <row r="4">
          <cell r="J4">
            <v>13.544411644434369</v>
          </cell>
        </row>
      </sheetData>
      <sheetData sheetId="22">
        <row r="4">
          <cell r="J4">
            <v>9.065246315390473</v>
          </cell>
        </row>
      </sheetData>
      <sheetData sheetId="23">
        <row r="4">
          <cell r="J4">
            <v>12.077844854197803</v>
          </cell>
        </row>
      </sheetData>
      <sheetData sheetId="24">
        <row r="4">
          <cell r="J4">
            <v>3.4961750675800474</v>
          </cell>
        </row>
      </sheetData>
      <sheetData sheetId="25">
        <row r="4">
          <cell r="J4">
            <v>18.056716628936545</v>
          </cell>
        </row>
      </sheetData>
      <sheetData sheetId="26">
        <row r="4">
          <cell r="J4">
            <v>57.754840865927456</v>
          </cell>
        </row>
      </sheetData>
      <sheetData sheetId="27">
        <row r="4">
          <cell r="J4">
            <v>1.7545128878986804</v>
          </cell>
        </row>
      </sheetData>
      <sheetData sheetId="28">
        <row r="4">
          <cell r="J4">
            <v>48.441284489979537</v>
          </cell>
        </row>
      </sheetData>
      <sheetData sheetId="29">
        <row r="4">
          <cell r="J4">
            <v>36.542357777228389</v>
          </cell>
        </row>
      </sheetData>
      <sheetData sheetId="30">
        <row r="4">
          <cell r="J4">
            <v>2.552772793977089</v>
          </cell>
        </row>
      </sheetData>
      <sheetData sheetId="31">
        <row r="4">
          <cell r="J4">
            <v>4.6327049378190805</v>
          </cell>
        </row>
      </sheetData>
      <sheetData sheetId="32">
        <row r="4">
          <cell r="J4">
            <v>2.8188747989735368</v>
          </cell>
        </row>
      </sheetData>
      <sheetData sheetId="33">
        <row r="4">
          <cell r="J4">
            <v>282.64683902191371</v>
          </cell>
        </row>
      </sheetData>
      <sheetData sheetId="34">
        <row r="4">
          <cell r="J4">
            <v>1.0003495868534702</v>
          </cell>
        </row>
      </sheetData>
      <sheetData sheetId="35">
        <row r="4">
          <cell r="J4">
            <v>13.074690981053038</v>
          </cell>
        </row>
      </sheetData>
      <sheetData sheetId="36">
        <row r="4">
          <cell r="J4">
            <v>19.258634347803739</v>
          </cell>
        </row>
      </sheetData>
      <sheetData sheetId="37">
        <row r="4">
          <cell r="J4">
            <v>15.846438140801007</v>
          </cell>
        </row>
      </sheetData>
      <sheetData sheetId="38">
        <row r="4">
          <cell r="J4">
            <v>13.601548577253785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556.71</f>
        <v>556.71</v>
      </c>
      <c r="P2" t="s">
        <v>8</v>
      </c>
      <c r="Q2" s="10">
        <f>N2+K2+H2</f>
        <v>613.79000000000008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0.13753497884215479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4462.7919760283703</v>
      </c>
      <c r="D7" s="20">
        <f>(C7*[1]Feuil1!$K$2-C4)/C4</f>
        <v>0.56559009182182618</v>
      </c>
      <c r="E7" s="31">
        <f>C7-C7/(1+D7)</f>
        <v>1612.24252547892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1312.8073652702903</v>
      </c>
    </row>
    <row r="9" spans="2:20">
      <c r="M9" s="17" t="str">
        <f>IF(C13&gt;C7*Params!F8,B13,"Others")</f>
        <v>BTC</v>
      </c>
      <c r="N9" s="18">
        <f>IF(C13&gt;C7*0.1,C13,C7)</f>
        <v>1251.1908440207283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556.71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282.64683902191371</v>
      </c>
    </row>
    <row r="12" spans="2:20">
      <c r="B12" s="7" t="s">
        <v>19</v>
      </c>
      <c r="C12" s="1">
        <f>[2]ETH!J4</f>
        <v>1312.8073652702903</v>
      </c>
      <c r="D12" s="20">
        <f>C12/$C$7</f>
        <v>0.29416727741780468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224.18407466726316</v>
      </c>
    </row>
    <row r="13" spans="2:20">
      <c r="B13" s="7" t="s">
        <v>4</v>
      </c>
      <c r="C13" s="1">
        <f>[2]BTC!J4</f>
        <v>1251.1908440207283</v>
      </c>
      <c r="D13" s="20">
        <f t="shared" ref="D13:D55" si="0">C13/$C$7</f>
        <v>0.28036055696555601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835.25285304817442</v>
      </c>
      <c r="Q13" s="23"/>
    </row>
    <row r="14" spans="2:20">
      <c r="B14" s="7" t="s">
        <v>59</v>
      </c>
      <c r="C14" s="1">
        <f>$N$2</f>
        <v>556.71</v>
      </c>
      <c r="D14" s="20">
        <f t="shared" si="0"/>
        <v>0.12474477927502238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282.64683902191371</v>
      </c>
      <c r="D15" s="20">
        <f t="shared" si="0"/>
        <v>6.3334083358609336E-2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224.18407466726316</v>
      </c>
      <c r="D16" s="20">
        <f t="shared" si="0"/>
        <v>5.0234040903419874E-2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2.5040378444762534E-2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2.016674774074835E-2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1.4015889679820103E-2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57.754840865927456</v>
      </c>
      <c r="D20" s="20">
        <f t="shared" si="0"/>
        <v>1.2941414517224701E-2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55.521945938916161</v>
      </c>
      <c r="D21" s="20">
        <f t="shared" si="0"/>
        <v>1.2441078642506551E-2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1.1360601227288238E-2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44.401903763944283</v>
      </c>
      <c r="D23" s="20">
        <f t="shared" si="0"/>
        <v>9.9493554712938772E-3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48.441284489979537</v>
      </c>
      <c r="D24" s="20">
        <f t="shared" si="0"/>
        <v>1.0854479606080476E-2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36.542357777228389</v>
      </c>
      <c r="D25" s="20">
        <f t="shared" si="0"/>
        <v>8.1882279016170945E-3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36.870519294355205</v>
      </c>
      <c r="D26" s="20">
        <f t="shared" si="0"/>
        <v>8.2617606853295136E-3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23.408226857169986</v>
      </c>
      <c r="D27" s="20">
        <f t="shared" si="0"/>
        <v>5.2451978454084187E-3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19.258634347803739</v>
      </c>
      <c r="D28" s="20">
        <f t="shared" si="0"/>
        <v>4.3153780080385515E-3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18.056716628936545</v>
      </c>
      <c r="D29" s="20">
        <f t="shared" si="0"/>
        <v>4.0460583253548801E-3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1.4295983398441609E-3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12.820325738934233</v>
      </c>
      <c r="D31" s="20">
        <f t="shared" si="0"/>
        <v>2.872714168125665E-3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13.431227882087736</v>
      </c>
      <c r="D32" s="20">
        <f t="shared" si="0"/>
        <v>3.0096020505174345E-3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13.544411644434369</v>
      </c>
      <c r="D33" s="20">
        <f t="shared" si="0"/>
        <v>3.0349636992240271E-3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13.074690981053038</v>
      </c>
      <c r="D34" s="20">
        <f t="shared" si="0"/>
        <v>2.9297110533681578E-3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12.077844854197803</v>
      </c>
      <c r="D35" s="20">
        <f t="shared" si="0"/>
        <v>2.706342782516696E-3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11.675589193952538</v>
      </c>
      <c r="D36" s="20">
        <f t="shared" si="0"/>
        <v>2.6162073555449799E-3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15.846438140801007</v>
      </c>
      <c r="D37" s="20">
        <f t="shared" si="0"/>
        <v>3.5507902286100799E-3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13.601548577253785</v>
      </c>
      <c r="D38" s="20">
        <f t="shared" si="0"/>
        <v>3.0477666560112414E-3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2.3527872364206407E-3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9.065246315390473</v>
      </c>
      <c r="D40" s="20">
        <f t="shared" si="0"/>
        <v>2.03129484055809E-3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5.6038878690177238</v>
      </c>
      <c r="D41" s="20">
        <f t="shared" si="0"/>
        <v>1.2556910335768919E-3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5.4758637181766021</v>
      </c>
      <c r="D42" s="20">
        <f t="shared" si="0"/>
        <v>1.2270040251909317E-3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5.2435027530261893</v>
      </c>
      <c r="D43" s="20">
        <f t="shared" si="0"/>
        <v>1.1749377477577629E-3</v>
      </c>
    </row>
    <row r="44" spans="2:14">
      <c r="B44" s="22" t="s">
        <v>56</v>
      </c>
      <c r="C44" s="9">
        <f>[2]SHIB!$J$4</f>
        <v>4.6327049378190805</v>
      </c>
      <c r="D44" s="20">
        <f t="shared" si="0"/>
        <v>1.038073242647963E-3</v>
      </c>
    </row>
    <row r="45" spans="2:14">
      <c r="B45" s="22" t="s">
        <v>23</v>
      </c>
      <c r="C45" s="9">
        <f>[2]LUNA!J4</f>
        <v>3.4961750675800474</v>
      </c>
      <c r="D45" s="20">
        <f t="shared" si="0"/>
        <v>7.8340534050422924E-4</v>
      </c>
    </row>
    <row r="46" spans="2:14">
      <c r="B46" s="22" t="s">
        <v>36</v>
      </c>
      <c r="C46" s="9">
        <f>[2]AMP!$J$4</f>
        <v>3.4985102607141787</v>
      </c>
      <c r="D46" s="20">
        <f t="shared" si="0"/>
        <v>7.8392859884713977E-4</v>
      </c>
    </row>
    <row r="47" spans="2:14">
      <c r="B47" s="22" t="s">
        <v>64</v>
      </c>
      <c r="C47" s="10">
        <f>[2]ACE!$J$4</f>
        <v>2.8566104343556624</v>
      </c>
      <c r="D47" s="20">
        <f t="shared" si="0"/>
        <v>6.400949113693357E-4</v>
      </c>
    </row>
    <row r="48" spans="2:14">
      <c r="B48" s="22" t="s">
        <v>40</v>
      </c>
      <c r="C48" s="9">
        <f>[2]SHPING!$J$4</f>
        <v>2.8188747989735368</v>
      </c>
      <c r="D48" s="20">
        <f t="shared" si="0"/>
        <v>6.3163929981835593E-4</v>
      </c>
    </row>
    <row r="49" spans="2:4">
      <c r="B49" s="22" t="s">
        <v>62</v>
      </c>
      <c r="C49" s="10">
        <f>[2]SEI!$J$4</f>
        <v>2.552772793977089</v>
      </c>
      <c r="D49" s="20">
        <f t="shared" si="0"/>
        <v>5.7201249972868129E-4</v>
      </c>
    </row>
    <row r="50" spans="2:4">
      <c r="B50" s="22" t="s">
        <v>50</v>
      </c>
      <c r="C50" s="9">
        <f>[2]KAVA!$J$4</f>
        <v>2.6587020770224656</v>
      </c>
      <c r="D50" s="20">
        <f t="shared" si="0"/>
        <v>5.9574860116795277E-4</v>
      </c>
    </row>
    <row r="51" spans="2:4">
      <c r="B51" s="7" t="s">
        <v>25</v>
      </c>
      <c r="C51" s="1">
        <f>[2]POLIS!J4</f>
        <v>2.6010273665798795</v>
      </c>
      <c r="D51" s="20">
        <f t="shared" si="0"/>
        <v>5.8282514187332681E-4</v>
      </c>
    </row>
    <row r="52" spans="2:4">
      <c r="B52" s="7" t="s">
        <v>28</v>
      </c>
      <c r="C52" s="1">
        <f>[2]ATLAS!O47</f>
        <v>2.0888116038137916</v>
      </c>
      <c r="D52" s="20">
        <f t="shared" si="0"/>
        <v>4.6805040768956355E-4</v>
      </c>
    </row>
    <row r="53" spans="2:4">
      <c r="B53" s="22" t="s">
        <v>63</v>
      </c>
      <c r="C53" s="10">
        <f>[2]MEME!$J$4</f>
        <v>1.7545128878986804</v>
      </c>
      <c r="D53" s="20">
        <f t="shared" si="0"/>
        <v>3.931424313127175E-4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3.802089833257362E-4</v>
      </c>
    </row>
    <row r="55" spans="2:4">
      <c r="B55" s="22" t="s">
        <v>43</v>
      </c>
      <c r="C55" s="9">
        <f>[2]TRX!$J$4</f>
        <v>1.0003495868534702</v>
      </c>
      <c r="D55" s="20">
        <f t="shared" si="0"/>
        <v>2.2415330856261962E-4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2024-01-01T17:00:53Z</dcterms:modified>
</cp:coreProperties>
</file>