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9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51688960"/>
        <axId val="51690496"/>
      </lineChart>
      <dateAx>
        <axId val="5168896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1690496"/>
        <crosses val="autoZero"/>
        <lblOffset val="100"/>
      </dateAx>
      <valAx>
        <axId val="5169049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168896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1827.136154032384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0.00578923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0.10432805</v>
      </c>
      <c r="C35" s="57">
        <f>(D35/B35)</f>
        <v/>
      </c>
      <c r="D35" s="23" t="n">
        <v>169.8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0.02132549</v>
      </c>
      <c r="C36" s="57">
        <f>(D36/B36)</f>
        <v/>
      </c>
      <c r="D36" s="23" t="n">
        <v>35.7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0.04667524</v>
      </c>
      <c r="C40" s="57">
        <f>(D40/B40)</f>
        <v/>
      </c>
      <c r="D40" s="23" t="n">
        <v>84.95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1.254956781307745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10.53199674</v>
      </c>
      <c r="C5" s="56">
        <f>(D5/B5)</f>
        <v/>
      </c>
      <c r="D5" s="56" t="n">
        <v>35.7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0.55054899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7.200063895926864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0.02127307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10" sqref="B10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10.69360156365545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2.32561106</v>
      </c>
      <c r="C5" s="56">
        <f>(D5/B5)</f>
        <v/>
      </c>
      <c r="D5" s="56" t="n">
        <v>35.7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0.01436633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0.62217761</v>
      </c>
      <c r="C10" s="56">
        <f>(D10/B10)</f>
        <v/>
      </c>
      <c r="D10" s="56" t="n">
        <v>9.15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0.001564597180377638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230.4026183275093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0.00181315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0.51065369</v>
      </c>
      <c r="C11" s="56">
        <f>(D11/B11)</f>
        <v/>
      </c>
      <c r="D11" s="56" t="n">
        <v>147.51</v>
      </c>
      <c r="E11" t="inlineStr">
        <is>
          <t>DCA1</t>
        </is>
      </c>
      <c r="P11" s="56">
        <f>(SUM(P6:P9))</f>
        <v/>
      </c>
    </row>
    <row r="12">
      <c r="B12" s="69" t="n">
        <v>0.1227746</v>
      </c>
      <c r="C12" s="56">
        <f>(D12/B12)</f>
        <v/>
      </c>
      <c r="D12" s="56" t="n">
        <v>35.7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0.06815780035117495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0.25926684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4.314063251442112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6.38217231</v>
      </c>
      <c r="C5" s="56">
        <f>(D5/B5)</f>
        <v/>
      </c>
      <c r="D5" s="56" t="n">
        <v>35.7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0.06154913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29.39282392525589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0.00289165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3.585729747747156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1.97945953</v>
      </c>
      <c r="C5" s="56">
        <f>(D5/B5)</f>
        <v/>
      </c>
      <c r="D5" s="56" t="n">
        <v>9.359999999999999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0.00198646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1.81932947218056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4.93337468</v>
      </c>
      <c r="C5" s="56">
        <f>(D5/B5)</f>
        <v/>
      </c>
      <c r="D5" s="56" t="n">
        <v>10.77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0.0167703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topLeftCell="A2"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34411.63851743425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0.00034353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0.00642041</v>
      </c>
      <c r="C23" s="56">
        <f>(D23/B23)</f>
        <v/>
      </c>
      <c r="D23" s="56" t="n">
        <v>148.17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0.00144441</v>
      </c>
      <c r="C24" s="56">
        <f>(D24/B24)</f>
        <v/>
      </c>
      <c r="D24" s="56" t="n">
        <v>35.7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0.00162163</v>
      </c>
      <c r="C34" s="56">
        <f>(D34/B34)</f>
        <v/>
      </c>
      <c r="D34" s="56" t="n">
        <v>42.05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tabSelected="1"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10.35339014701062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1.2773172</v>
      </c>
      <c r="C5" s="56">
        <f>(D5/B5)</f>
        <v/>
      </c>
      <c r="D5" s="56" t="n">
        <v>8.67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0.00212178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70.75134278903856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0.0009241400000000001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0.4489825650749198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0.05307736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6.147773751573969e-05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4729.9961427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0.653983703635352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0.3054281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37.87734163</v>
      </c>
      <c r="C7" s="56">
        <f>(D7/B7)</f>
        <v/>
      </c>
      <c r="D7" s="56" t="n">
        <v>35.7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0.8284399099980589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1.154951064917806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20.19272295</v>
      </c>
      <c r="C6" s="56">
        <f>(D6/B6)</f>
        <v/>
      </c>
      <c r="D6" s="56" t="n">
        <v>35.7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0.09596842999999999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7.583867591444252e-06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249.63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2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31.640716020052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5.86747838</v>
      </c>
      <c r="C17" s="56">
        <f>(D17/B17)</f>
        <v/>
      </c>
      <c r="D17" s="56" t="n">
        <v>112.92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0.055952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1.79123026</v>
      </c>
      <c r="C19" s="56">
        <f>(D19/B19)</f>
        <v/>
      </c>
      <c r="D19" s="56" t="n">
        <v>35.7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C37" s="56" t="n"/>
      <c r="D37" s="56" t="n"/>
      <c r="E37" s="56" t="n"/>
      <c r="S37" s="56" t="n"/>
      <c r="T37" s="56" t="n"/>
    </row>
    <row r="38">
      <c r="B38" s="24">
        <f>(SUM(B5:B37))</f>
        <v/>
      </c>
      <c r="C38" s="56" t="n"/>
      <c r="D38" s="56">
        <f>(SUM(D5:D37))</f>
        <v/>
      </c>
      <c r="E38" s="56" t="n"/>
      <c r="F38" t="inlineStr">
        <is>
          <t>Moy</t>
        </is>
      </c>
      <c r="G38" s="56">
        <f>(D38/B38)</f>
        <v/>
      </c>
      <c r="R38" s="24">
        <f>(SUM(R5:R36))</f>
        <v/>
      </c>
      <c r="S38" s="56" t="n"/>
      <c r="T38" s="56">
        <f>(SUM(T5:T36))</f>
        <v/>
      </c>
      <c r="V38" t="inlineStr">
        <is>
          <t>Moy</t>
        </is>
      </c>
      <c r="W38" s="56">
        <f>(T38/R38)</f>
        <v/>
      </c>
    </row>
    <row r="39">
      <c r="M39" s="24" t="n"/>
      <c r="S39" s="56" t="n"/>
      <c r="T39" s="56" t="n"/>
    </row>
    <row r="40"/>
    <row r="41"/>
    <row r="42">
      <c r="N42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38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8:O9 O15:O17 O24: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38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0.09337822712001491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0.21256353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4.358135749706398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1.81639438</v>
      </c>
      <c r="C5" s="56">
        <f>(D5/B5)</f>
        <v/>
      </c>
      <c r="D5" s="56" t="n">
        <v>10.05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0.00242074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5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0.577001453451772</v>
      </c>
      <c r="M3" t="inlineStr">
        <is>
          <t>Objectif :</t>
        </is>
      </c>
      <c r="N3" s="19">
        <f>(INDEX(N5:N14,MATCH(MAX(O6:O7),O5:O14,0))/0.9)</f>
        <v/>
      </c>
      <c r="O3" s="3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0.72398359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R7" s="19">
        <f>B9+B10+B11</f>
        <v/>
      </c>
      <c r="S7" s="56" t="n">
        <v>0</v>
      </c>
      <c r="T7" s="57">
        <f>D9+D10+D11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/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7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6"/>
  <sheetViews>
    <sheetView workbookViewId="0">
      <selection activeCell="Q7" sqref="Q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0.09398802522062383</v>
      </c>
      <c r="M3" t="inlineStr">
        <is>
          <t>Objectif :</t>
        </is>
      </c>
      <c r="N3" s="29">
        <f>(INDEX(N5:N27,MATCH(MAX(O6),O5:O27,0))/0.9)</f>
        <v/>
      </c>
      <c r="O3" s="3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($B$5+$R$8)/5</f>
        <v/>
      </c>
      <c r="O7" s="56">
        <f>($C$5*Params!K9)</f>
        <v/>
      </c>
      <c r="P7" s="56">
        <f>(O7*N7)</f>
        <v/>
      </c>
      <c r="R7" s="24">
        <f>B7+B10</f>
        <v/>
      </c>
      <c r="S7" s="56">
        <f>(C7)</f>
        <v/>
      </c>
      <c r="T7" s="56">
        <f>D7+D10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C11" s="56" t="n"/>
      <c r="D11" s="56" t="n"/>
      <c r="F11" t="inlineStr">
        <is>
          <t>Moy</t>
        </is>
      </c>
      <c r="G11" s="56">
        <f>(D12/B12)</f>
        <v/>
      </c>
      <c r="O11" s="56" t="n"/>
      <c r="P11" s="56">
        <f>(SUM(P6:P9))</f>
        <v/>
      </c>
      <c r="R11" s="24" t="n"/>
      <c r="S11" s="56" t="n"/>
      <c r="T11" s="56" t="n"/>
    </row>
    <row r="12">
      <c r="B12" s="19">
        <f>(SUM(B5:B11))</f>
        <v/>
      </c>
      <c r="C12" s="56" t="n"/>
      <c r="D12" s="56">
        <f>(SUM(D5:D11))</f>
        <v/>
      </c>
      <c r="O12" s="56" t="n"/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  <c r="V22" s="57" t="n"/>
    </row>
    <row r="23"/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R36" s="24">
        <f>(SUM(R5:R35))</f>
        <v/>
      </c>
      <c r="S36" s="56" t="n"/>
      <c r="T36" s="56">
        <f>(SUM(T5:T35))</f>
        <v/>
      </c>
      <c r="V36" t="inlineStr">
        <is>
          <t>Moy</t>
        </is>
      </c>
      <c r="W36" s="56">
        <f>(T36/R36)</f>
        <v/>
      </c>
    </row>
  </sheetData>
  <conditionalFormatting sqref="C5 C9:C10 G11 O7:O9 S5 S8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0.6351077644179265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0.003927617051981376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0.1476468294198826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37"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676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0.001789299664973439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4.91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0.63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1.92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0.2904221903610697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0.644344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104.75144953</v>
      </c>
      <c r="C7" s="56">
        <f>(D7/B7)</f>
        <v/>
      </c>
      <c r="D7" s="56" t="n">
        <v>35.7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0.1007036470127792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0.54425488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2023-10-24T14:05:25Z</dcterms:modified>
  <cp:lastModifiedBy>Tiko</cp:lastModifiedBy>
</cp:coreProperties>
</file>