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7" l="1"/>
  <c r="T2"/>
  <c r="C26" i="2" l="1"/>
  <c r="C35" i="1" l="1"/>
  <c r="C4"/>
  <c r="C38"/>
  <c r="C26"/>
  <c r="Q2" l="1"/>
  <c r="C47" l="1"/>
  <c r="C45" l="1"/>
  <c r="C43" l="1"/>
  <c r="C46"/>
  <c r="C28"/>
  <c r="C17"/>
  <c r="C49" l="1"/>
  <c r="C16" l="1"/>
  <c r="C44" l="1"/>
  <c r="C39" l="1"/>
  <c r="C22" l="1"/>
  <c r="C34"/>
  <c r="C42"/>
  <c r="C24"/>
  <c r="C48"/>
  <c r="C31"/>
  <c r="C15"/>
  <c r="C21"/>
  <c r="C30"/>
  <c r="C33" l="1"/>
  <c r="C50"/>
  <c r="C29"/>
  <c r="C37"/>
  <c r="C41"/>
  <c r="C32"/>
  <c r="C36"/>
  <c r="C20"/>
  <c r="C25"/>
  <c r="C18"/>
  <c r="C40" l="1"/>
  <c r="C19"/>
  <c r="C14"/>
  <c r="C23" l="1"/>
  <c r="C13" l="1"/>
  <c r="C12"/>
  <c r="C7" l="1"/>
  <c r="N8" s="1"/>
  <c r="D37" l="1"/>
  <c r="D17"/>
  <c r="D40"/>
  <c r="D38"/>
  <c r="D28"/>
  <c r="M9"/>
  <c r="D50"/>
  <c r="D21"/>
  <c r="D16"/>
  <c r="D25"/>
  <c r="D42"/>
  <c r="D13"/>
  <c r="D35"/>
  <c r="D33"/>
  <c r="D26"/>
  <c r="D19"/>
  <c r="D41"/>
  <c r="D7"/>
  <c r="E7" s="1"/>
  <c r="D47"/>
  <c r="D34"/>
  <c r="D49"/>
  <c r="D45"/>
  <c r="D36"/>
  <c r="Q3"/>
  <c r="D31"/>
  <c r="D43"/>
  <c r="D24"/>
  <c r="D15"/>
  <c r="D27"/>
  <c r="D23"/>
  <c r="D44"/>
  <c r="D29"/>
  <c r="D14"/>
  <c r="N9"/>
  <c r="D20"/>
  <c r="D46"/>
  <c r="D48"/>
  <c r="D32"/>
  <c r="D22"/>
  <c r="D30"/>
  <c r="D18"/>
  <c r="D39"/>
  <c r="M8"/>
  <c r="D12"/>
  <c r="N10" l="1"/>
  <c r="M10"/>
  <c r="N11" l="1"/>
  <c r="M11"/>
  <c r="M12" l="1"/>
  <c r="N12"/>
  <c r="M13" l="1"/>
  <c r="N13"/>
  <c r="M14" l="1"/>
  <c r="N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M39" l="1"/>
  <c r="N39"/>
</calcChain>
</file>

<file path=xl/sharedStrings.xml><?xml version="1.0" encoding="utf-8"?>
<sst xmlns="http://schemas.openxmlformats.org/spreadsheetml/2006/main" count="100" uniqueCount="61">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</sst>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1015.164833056884</c:v>
                </c:pt>
                <c:pt idx="1">
                  <c:v>960.99481695979819</c:v>
                </c:pt>
                <c:pt idx="2">
                  <c:v>255.92927004703191</c:v>
                </c:pt>
                <c:pt idx="3">
                  <c:v>704.50647927024738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960.99481695979819</v>
          </cell>
        </row>
      </sheetData>
      <sheetData sheetId="1">
        <row r="4">
          <cell r="J4">
            <v>1015.164833056884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0.90130383992838958</v>
          </cell>
        </row>
      </sheetData>
      <sheetData sheetId="4">
        <row r="46">
          <cell r="M46">
            <v>70.349999999999994</v>
          </cell>
          <cell r="O46">
            <v>2.1439690295199707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31.174776796417461</v>
          </cell>
        </row>
      </sheetData>
      <sheetData sheetId="8">
        <row r="4">
          <cell r="J4">
            <v>6.3963100712659786</v>
          </cell>
        </row>
      </sheetData>
      <sheetData sheetId="9">
        <row r="4">
          <cell r="J4">
            <v>13.930111131969374</v>
          </cell>
        </row>
      </sheetData>
      <sheetData sheetId="10">
        <row r="4">
          <cell r="J4">
            <v>8.7635389960975907</v>
          </cell>
        </row>
      </sheetData>
      <sheetData sheetId="11">
        <row r="4">
          <cell r="J4">
            <v>31.90872413198225</v>
          </cell>
        </row>
      </sheetData>
      <sheetData sheetId="12">
        <row r="4">
          <cell r="J4">
            <v>1.4925488945607632</v>
          </cell>
        </row>
      </sheetData>
      <sheetData sheetId="13">
        <row r="4">
          <cell r="J4">
            <v>148.77617303105905</v>
          </cell>
        </row>
      </sheetData>
      <sheetData sheetId="14">
        <row r="4">
          <cell r="J4">
            <v>4.1757236487147233</v>
          </cell>
        </row>
      </sheetData>
      <sheetData sheetId="15">
        <row r="4">
          <cell r="J4">
            <v>28.207537318177945</v>
          </cell>
        </row>
      </sheetData>
      <sheetData sheetId="16">
        <row r="4">
          <cell r="J4">
            <v>3.6306563393721283</v>
          </cell>
        </row>
      </sheetData>
      <sheetData sheetId="17">
        <row r="4">
          <cell r="J4">
            <v>7.1307331812884227</v>
          </cell>
        </row>
      </sheetData>
      <sheetData sheetId="18">
        <row r="4">
          <cell r="J4">
            <v>8.9445648723997486</v>
          </cell>
        </row>
      </sheetData>
      <sheetData sheetId="19">
        <row r="4">
          <cell r="J4">
            <v>13.212896805672623</v>
          </cell>
        </row>
      </sheetData>
      <sheetData sheetId="20">
        <row r="4">
          <cell r="J4">
            <v>11.547350926921823</v>
          </cell>
        </row>
      </sheetData>
      <sheetData sheetId="21">
        <row r="4">
          <cell r="J4">
            <v>1.1526985752607217</v>
          </cell>
        </row>
      </sheetData>
      <sheetData sheetId="22">
        <row r="4">
          <cell r="J4">
            <v>20.923004247256745</v>
          </cell>
        </row>
      </sheetData>
      <sheetData sheetId="23">
        <row r="4">
          <cell r="J4">
            <v>34.255641612875785</v>
          </cell>
        </row>
      </sheetData>
      <sheetData sheetId="24">
        <row r="4">
          <cell r="J4">
            <v>47.036432720035002</v>
          </cell>
        </row>
      </sheetData>
      <sheetData sheetId="25">
        <row r="4">
          <cell r="J4">
            <v>25.727335712399245</v>
          </cell>
        </row>
      </sheetData>
      <sheetData sheetId="26">
        <row r="4">
          <cell r="J4">
            <v>3.3394984407979327</v>
          </cell>
        </row>
      </sheetData>
      <sheetData sheetId="27">
        <row r="4">
          <cell r="J4">
            <v>255.92927004703191</v>
          </cell>
        </row>
      </sheetData>
      <sheetData sheetId="28">
        <row r="4">
          <cell r="J4">
            <v>0.87001846916631831</v>
          </cell>
        </row>
      </sheetData>
      <sheetData sheetId="29">
        <row r="4">
          <cell r="J4">
            <v>7.9059071231335523</v>
          </cell>
        </row>
      </sheetData>
      <sheetData sheetId="30">
        <row r="4">
          <cell r="J4">
            <v>26.664977624594723</v>
          </cell>
        </row>
      </sheetData>
      <sheetData sheetId="31">
        <row r="4">
          <cell r="J4">
            <v>5.2112403167002945</v>
          </cell>
        </row>
      </sheetData>
      <sheetData sheetId="32">
        <row r="4">
          <cell r="J4">
            <v>1.8511801287575813</v>
          </cell>
        </row>
      </sheetData>
      <sheetData sheetId="33">
        <row r="4">
          <cell r="J4">
            <v>2.34843571496098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45.14</f>
        <v>45.14</v>
      </c>
      <c r="J2" t="s">
        <v>6</v>
      </c>
      <c r="K2" s="9">
        <v>16.97</v>
      </c>
      <c r="M2" t="s">
        <v>7</v>
      </c>
      <c r="N2" s="9">
        <f>6.77922265</f>
        <v>6.7792226500000003</v>
      </c>
      <c r="P2" t="s">
        <v>8</v>
      </c>
      <c r="Q2" s="10">
        <f>N2+K2+H2</f>
        <v>68.889222649999994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2.3271827556878916E-2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2960.1982260150016</v>
      </c>
      <c r="D7" s="20">
        <f>(C7*[1]Feuil1!$K$2-C4)/C4</f>
        <v>8.0104404841079141E-2</v>
      </c>
      <c r="E7" s="31">
        <f>C7-C7/(1+D7)</f>
        <v>219.53888535566057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1015.164833056884</v>
      </c>
    </row>
    <row r="9" spans="2:20">
      <c r="M9" s="17" t="str">
        <f>IF(C13&gt;C7*[2]Params!F8,B13,"Others")</f>
        <v>ETH</v>
      </c>
      <c r="N9" s="18">
        <f>IF(C13&gt;C7*0.1,C13,C7)</f>
        <v>960.99481695979819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255.92927004703191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704.50647927024738</v>
      </c>
    </row>
    <row r="12" spans="2:20">
      <c r="B12" s="7" t="s">
        <v>4</v>
      </c>
      <c r="C12" s="1">
        <f>[2]BTC!J4</f>
        <v>1015.164833056884</v>
      </c>
      <c r="D12" s="20">
        <f>C12/$C$7</f>
        <v>0.34293812628335096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960.99481695979819</v>
      </c>
      <c r="D13" s="20">
        <f t="shared" ref="D13:D50" si="0">C13/$C$7</f>
        <v>0.32463867065195928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255.92927004703191</v>
      </c>
      <c r="D14" s="20">
        <f t="shared" si="0"/>
        <v>8.6456801371562919E-2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148.77617303105905</v>
      </c>
      <c r="D15" s="20">
        <f t="shared" si="0"/>
        <v>5.0258854871128175E-2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2.3765300371355425E-2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2.3359922113421864E-2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57</v>
      </c>
      <c r="C18" s="9">
        <f>[2]MINA!$J$4</f>
        <v>47.036432720035002</v>
      </c>
      <c r="D18" s="20">
        <f>C18/$C$7</f>
        <v>1.5889622629547726E-2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34.255641612875785</v>
      </c>
      <c r="D19" s="20">
        <f>C19/$C$7</f>
        <v>1.1572076934520189E-2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45</v>
      </c>
      <c r="C20" s="9">
        <f>[2]ADA!$J$4</f>
        <v>31.174776796417461</v>
      </c>
      <c r="D20" s="20">
        <f t="shared" si="0"/>
        <v>1.0531313924332942E-2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31.90872413198225</v>
      </c>
      <c r="D21" s="20">
        <f t="shared" si="0"/>
        <v>1.0779252501254808E-2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41</v>
      </c>
      <c r="C22" s="1">
        <f>[2]XRP!$J$4</f>
        <v>26.664977624594723</v>
      </c>
      <c r="D22" s="20">
        <f t="shared" si="0"/>
        <v>9.0078351477464839E-3</v>
      </c>
      <c r="M22" s="17" t="str">
        <f>IF(OR(M21="",M21="Others"),"",IF(C26&gt;C7*[2]Params!F8,B26,"Others"))</f>
        <v/>
      </c>
      <c r="N22" s="18"/>
    </row>
    <row r="23" spans="2:17">
      <c r="B23" s="22" t="s">
        <v>42</v>
      </c>
      <c r="C23" s="1">
        <f>[2]DOT!$J$4</f>
        <v>28.207537318177945</v>
      </c>
      <c r="D23" s="20">
        <f t="shared" si="0"/>
        <v>9.5289352821992385E-3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25.727335712399245</v>
      </c>
      <c r="D24" s="20">
        <f t="shared" si="0"/>
        <v>8.6910854436370658E-3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49</v>
      </c>
      <c r="C25" s="1">
        <f>[2]LUNC!J4</f>
        <v>20.923004247256745</v>
      </c>
      <c r="D25" s="20">
        <f t="shared" si="0"/>
        <v>7.0681091770746548E-3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6</v>
      </c>
      <c r="C26" s="1">
        <f>$K$2</f>
        <v>16.97</v>
      </c>
      <c r="D26" s="20">
        <f t="shared" si="0"/>
        <v>5.7327241976105415E-3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5</v>
      </c>
      <c r="C27" s="1">
        <f>H$2</f>
        <v>45.14</v>
      </c>
      <c r="D27" s="20">
        <f t="shared" si="0"/>
        <v>1.5248978802601053E-2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13</v>
      </c>
      <c r="D28" s="20">
        <f t="shared" si="0"/>
        <v>4.3915977942803209E-3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54</v>
      </c>
      <c r="C29" s="9">
        <f>[2]LINK!$J$4</f>
        <v>13.212896805672623</v>
      </c>
      <c r="D29" s="20">
        <f t="shared" si="0"/>
        <v>4.4635175744496451E-3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48</v>
      </c>
      <c r="C30" s="9">
        <f>[2]APE!$J$4</f>
        <v>13.930111131969374</v>
      </c>
      <c r="D30" s="20">
        <f t="shared" si="0"/>
        <v>4.7058034862489575E-3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11.547350926921823</v>
      </c>
      <c r="D31" s="20">
        <f t="shared" si="0"/>
        <v>3.9008708354192844E-3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8.7635389960975907</v>
      </c>
      <c r="D32" s="20">
        <f t="shared" si="0"/>
        <v>2.9604568096424427E-3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8.9445648723997486</v>
      </c>
      <c r="D33" s="20">
        <f t="shared" si="0"/>
        <v>3.021610104955998E-3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7.9059071231335523</v>
      </c>
      <c r="D34" s="20">
        <f t="shared" si="0"/>
        <v>2.6707357141337218E-3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7</v>
      </c>
      <c r="C35" s="1">
        <f>$N$2</f>
        <v>6.7792226500000003</v>
      </c>
      <c r="D35" s="20">
        <f t="shared" si="0"/>
        <v>2.2901245566673226E-3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6.3963100712659786</v>
      </c>
      <c r="D36" s="20">
        <f t="shared" si="0"/>
        <v>2.1607708615772824E-3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7.1307331812884227</v>
      </c>
      <c r="D37" s="20">
        <f t="shared" si="0"/>
        <v>2.4088701623498254E-3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1.8242021607010564E-3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5.2112403167002945</v>
      </c>
      <c r="D39" s="20">
        <f t="shared" si="0"/>
        <v>1.7604362677142841E-3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4.1757236487147233</v>
      </c>
      <c r="D40" s="20">
        <f t="shared" si="0"/>
        <v>1.410622981939981E-3</v>
      </c>
    </row>
    <row r="41" spans="2:14">
      <c r="B41" s="22" t="s">
        <v>33</v>
      </c>
      <c r="C41" s="1">
        <f>[2]EGLD!$J$4</f>
        <v>3.6306563393721283</v>
      </c>
      <c r="D41" s="20">
        <f t="shared" si="0"/>
        <v>1.2264909516751157E-3</v>
      </c>
    </row>
    <row r="42" spans="2:14">
      <c r="B42" s="22" t="s">
        <v>56</v>
      </c>
      <c r="C42" s="9">
        <f>[2]SHIB!$J$4</f>
        <v>3.3394984407979327</v>
      </c>
      <c r="D42" s="20">
        <f t="shared" si="0"/>
        <v>1.1281333835854439E-3</v>
      </c>
    </row>
    <row r="43" spans="2:14">
      <c r="B43" s="22" t="s">
        <v>40</v>
      </c>
      <c r="C43" s="9">
        <f>[2]SHPING!$J$4</f>
        <v>2.34843571496098</v>
      </c>
      <c r="D43" s="20">
        <f t="shared" si="0"/>
        <v>7.9333731583321296E-4</v>
      </c>
    </row>
    <row r="44" spans="2:14">
      <c r="B44" s="7" t="s">
        <v>28</v>
      </c>
      <c r="C44" s="1">
        <f>[2]ATLAS!O46</f>
        <v>2.1439690295199707</v>
      </c>
      <c r="D44" s="20">
        <f t="shared" si="0"/>
        <v>7.2426535854194026E-4</v>
      </c>
    </row>
    <row r="45" spans="2:14">
      <c r="B45" s="22" t="s">
        <v>50</v>
      </c>
      <c r="C45" s="9">
        <f>[2]KAVA!$J$4</f>
        <v>1.8511801287575813</v>
      </c>
      <c r="D45" s="20">
        <f t="shared" si="0"/>
        <v>6.2535681309748884E-4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5.7320269470068964E-4</v>
      </c>
    </row>
    <row r="47" spans="2:14">
      <c r="B47" s="22" t="s">
        <v>36</v>
      </c>
      <c r="C47" s="9">
        <f>[2]AMP!$J$4</f>
        <v>1.4925488945607632</v>
      </c>
      <c r="D47" s="20">
        <f t="shared" si="0"/>
        <v>5.0420572563142916E-4</v>
      </c>
    </row>
    <row r="48" spans="2:14">
      <c r="B48" s="22" t="s">
        <v>23</v>
      </c>
      <c r="C48" s="9">
        <f>[2]LUNA!J4</f>
        <v>1.1526985752607217</v>
      </c>
      <c r="D48" s="20">
        <f t="shared" si="0"/>
        <v>3.8939911696808107E-4</v>
      </c>
    </row>
    <row r="49" spans="2:4">
      <c r="B49" s="7" t="s">
        <v>25</v>
      </c>
      <c r="C49" s="1">
        <f>[2]POLIS!J4</f>
        <v>0.90130383992838958</v>
      </c>
      <c r="D49" s="20">
        <f t="shared" si="0"/>
        <v>3.0447415041583837E-4</v>
      </c>
    </row>
    <row r="50" spans="2:4">
      <c r="B50" s="22" t="s">
        <v>43</v>
      </c>
      <c r="C50" s="9">
        <f>[2]TRX!$J$4</f>
        <v>0.87001846916631831</v>
      </c>
      <c r="D50" s="20">
        <f t="shared" si="0"/>
        <v>2.9390547616722654E-4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2023-10-24T14:05:19Z</dcterms:modified>
</cp:coreProperties>
</file>